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76" yWindow="65476" windowWidth="15480" windowHeight="11640" activeTab="1"/>
  </bookViews>
  <sheets>
    <sheet name="OVERALL" sheetId="1" r:id="rId1"/>
    <sheet name="XII SCI" sheetId="2" r:id="rId2"/>
    <sheet name="Sheet1" sheetId="5" r:id="rId3"/>
    <sheet name="XII COMM" sheetId="3" r:id="rId4"/>
    <sheet name="X  " sheetId="4" r:id="rId5"/>
  </sheets>
  <definedNames/>
  <calcPr calcId="191028"/>
  <extLst/>
</workbook>
</file>

<file path=xl/sharedStrings.xml><?xml version="1.0" encoding="utf-8"?>
<sst xmlns="http://schemas.openxmlformats.org/spreadsheetml/2006/main" count="714" uniqueCount="145">
  <si>
    <t xml:space="preserve">KENDRIYA VIDYALAYA SALOH </t>
  </si>
  <si>
    <t xml:space="preserve">CLASS XII RESULT ANALYSIS </t>
  </si>
  <si>
    <t xml:space="preserve">CLASS </t>
  </si>
  <si>
    <t>APPEARED</t>
  </si>
  <si>
    <t>PAASED</t>
  </si>
  <si>
    <t>FAILED</t>
  </si>
  <si>
    <t>PAAS %</t>
  </si>
  <si>
    <t>BELOW 33</t>
  </si>
  <si>
    <t>33-44.9</t>
  </si>
  <si>
    <t>45-59.9</t>
  </si>
  <si>
    <t>60-74.9</t>
  </si>
  <si>
    <t>75-89.9</t>
  </si>
  <si>
    <t>90 &amp; ABOVE</t>
  </si>
  <si>
    <t xml:space="preserve">PI </t>
  </si>
  <si>
    <t>XII OVERALL</t>
  </si>
  <si>
    <t>XII SCI</t>
  </si>
  <si>
    <t>XII COMM</t>
  </si>
  <si>
    <t>SUBJECT WISE</t>
  </si>
  <si>
    <t>ENGLISH</t>
  </si>
  <si>
    <t>HINDI</t>
  </si>
  <si>
    <t>MATHS</t>
  </si>
  <si>
    <t>PHYSICS</t>
  </si>
  <si>
    <t>CHEMISTRY</t>
  </si>
  <si>
    <t>BIOLOGY</t>
  </si>
  <si>
    <t>C.SCIENCE</t>
  </si>
  <si>
    <t>ACCOUNTANCY</t>
  </si>
  <si>
    <t>B.STD</t>
  </si>
  <si>
    <t>ECONOMICS</t>
  </si>
  <si>
    <t>IP</t>
  </si>
  <si>
    <t xml:space="preserve">CLASS X RESULT ANALYSIS </t>
  </si>
  <si>
    <t>X OVERALL</t>
  </si>
  <si>
    <t>SCIENCE</t>
  </si>
  <si>
    <t>S.SCIENCE</t>
  </si>
  <si>
    <t>AI</t>
  </si>
  <si>
    <t>XII SCIENCE RESULT ANALYSIS</t>
  </si>
  <si>
    <t>ROLL NO</t>
  </si>
  <si>
    <t>NAME</t>
  </si>
  <si>
    <t>ENGLISH (301)</t>
  </si>
  <si>
    <t>HINDI (302)</t>
  </si>
  <si>
    <t>CS(083)</t>
  </si>
  <si>
    <t>PHY(042)</t>
  </si>
  <si>
    <t>CHEM(043)</t>
  </si>
  <si>
    <t>BIO(044)</t>
  </si>
  <si>
    <t>MATH(041)</t>
  </si>
  <si>
    <t>TOTAL</t>
  </si>
  <si>
    <t>%</t>
  </si>
  <si>
    <t>RANK</t>
  </si>
  <si>
    <t>MARKS</t>
  </si>
  <si>
    <t>GRADE</t>
  </si>
  <si>
    <t xml:space="preserve">MARKS </t>
  </si>
  <si>
    <t>KRISH</t>
  </si>
  <si>
    <t>A1</t>
  </si>
  <si>
    <t>A2</t>
  </si>
  <si>
    <t>75-90</t>
  </si>
  <si>
    <t>NAINSI</t>
  </si>
  <si>
    <t>B1</t>
  </si>
  <si>
    <t>ISHAN</t>
  </si>
  <si>
    <t>B2</t>
  </si>
  <si>
    <t>RITIKA</t>
  </si>
  <si>
    <t>SUMEDHA</t>
  </si>
  <si>
    <t>C1</t>
  </si>
  <si>
    <t xml:space="preserve">60-74.5 </t>
  </si>
  <si>
    <t>HOMI</t>
  </si>
  <si>
    <t>NILAKSHI</t>
  </si>
  <si>
    <t>AMANPREET</t>
  </si>
  <si>
    <t>C2</t>
  </si>
  <si>
    <t>ANSH JASWAL</t>
  </si>
  <si>
    <t>NAMRATA</t>
  </si>
  <si>
    <t>NANDINI</t>
  </si>
  <si>
    <t>D1</t>
  </si>
  <si>
    <t>TANYA</t>
  </si>
  <si>
    <t>ABHISHEK</t>
  </si>
  <si>
    <t>D2</t>
  </si>
  <si>
    <t>SIDHRTH DHIMAN</t>
  </si>
  <si>
    <t>HARSH DEEP SINGH</t>
  </si>
  <si>
    <t>NILAKSH</t>
  </si>
  <si>
    <t>45 - 59.9</t>
  </si>
  <si>
    <t>VIBHANSHU</t>
  </si>
  <si>
    <t>HARSH SINGH RANA</t>
  </si>
  <si>
    <t>AVG MARKS</t>
  </si>
  <si>
    <t>OVERALL XII SCI.</t>
  </si>
  <si>
    <t>E</t>
  </si>
  <si>
    <t>PASS %</t>
  </si>
  <si>
    <t>PI</t>
  </si>
  <si>
    <t>XII COOMERCE RESULT ANALYSIS</t>
  </si>
  <si>
    <t xml:space="preserve"> IP (065)</t>
  </si>
  <si>
    <t>ACC(055)</t>
  </si>
  <si>
    <t>BS(054)</t>
  </si>
  <si>
    <t>ECO(030)</t>
  </si>
  <si>
    <t xml:space="preserve">TOTAL </t>
  </si>
  <si>
    <t>ANIKET</t>
  </si>
  <si>
    <t>ABHISHEK BHATIA</t>
  </si>
  <si>
    <t>VANSHIKA JASWAL</t>
  </si>
  <si>
    <t>KARAN</t>
  </si>
  <si>
    <t>OVERALL XII COMMERCE</t>
  </si>
  <si>
    <t>CLASS X RESULT ANALYSIS</t>
  </si>
  <si>
    <t>ENGLISH (184)</t>
  </si>
  <si>
    <t>HINDI (002)</t>
  </si>
  <si>
    <t>MATH (41/241)</t>
  </si>
  <si>
    <t>SCIENCE(086)</t>
  </si>
  <si>
    <t>SST(087)</t>
  </si>
  <si>
    <t>AI(417)</t>
  </si>
  <si>
    <t>Rank</t>
  </si>
  <si>
    <t>KARTIK MANKOTIA</t>
  </si>
  <si>
    <t>90&amp; ABOVE</t>
  </si>
  <si>
    <t>MUSHKAN</t>
  </si>
  <si>
    <t>PRABAL JASWAL</t>
  </si>
  <si>
    <t>SAHIL KUMAR</t>
  </si>
  <si>
    <t>75 - 89.9</t>
  </si>
  <si>
    <t>PINAKI</t>
  </si>
  <si>
    <t>RIYA SHARMA</t>
  </si>
  <si>
    <t>VANSH BANGER</t>
  </si>
  <si>
    <t>SAMRIDHI</t>
  </si>
  <si>
    <t>AKSHAJ JASWAL</t>
  </si>
  <si>
    <t>KAVYA POONER</t>
  </si>
  <si>
    <t>KRISH BHALWAL</t>
  </si>
  <si>
    <t>KRISH MOUDGIL</t>
  </si>
  <si>
    <t>AANVI JASWAL</t>
  </si>
  <si>
    <t>SAKSHAM</t>
  </si>
  <si>
    <t>PRIYANSHU</t>
  </si>
  <si>
    <t>SHIVANSH SHARMA</t>
  </si>
  <si>
    <t>AINA JASWAL</t>
  </si>
  <si>
    <t>60 - 74.9</t>
  </si>
  <si>
    <t>INDERJEET  SINGH</t>
  </si>
  <si>
    <t>SUJAL</t>
  </si>
  <si>
    <t>DEVANSH</t>
  </si>
  <si>
    <t>VANSH DHIMAN</t>
  </si>
  <si>
    <t>MEHAK</t>
  </si>
  <si>
    <t>SHAGUN</t>
  </si>
  <si>
    <t>MAYANK PATYAL</t>
  </si>
  <si>
    <t>ARYAN VAISHNAV</t>
  </si>
  <si>
    <t>HARSHDEEP SINGH</t>
  </si>
  <si>
    <t>SRUCHI</t>
  </si>
  <si>
    <t>VANSH CHAUDHARY</t>
  </si>
  <si>
    <t>ADITI</t>
  </si>
  <si>
    <t>GOPAL KRISHAN</t>
  </si>
  <si>
    <t>PARAS JASWAL</t>
  </si>
  <si>
    <t>44.9 -59.9</t>
  </si>
  <si>
    <t>MUSKAN RAIZADHA</t>
  </si>
  <si>
    <t>VAISHALI</t>
  </si>
  <si>
    <t>PRANAV SHARMA</t>
  </si>
  <si>
    <t>NAVJOT</t>
  </si>
  <si>
    <t>HARSHDEEP</t>
  </si>
  <si>
    <t xml:space="preserve">Avg marks </t>
  </si>
  <si>
    <t>WITHOUT 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</si>
</sst>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b/>
      <sz val="2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49">
    <border>
      <left/>
      <right/>
      <top/>
      <bottom/>
      <diagonal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medium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/>
      <top style="medium"/>
      <bottom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medium"/>
      <top style="medium"/>
      <bottom/>
    </border>
    <border>
      <left style="medium"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/>
    </xf>
    <xf numFmtId="0" fontId="8" fillId="2" borderId="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zoomScaleSheetLayoutView="100" workbookViewId="0" topLeftCell="E4">
      <selection activeCell="B26" sqref="B26:D26"/>
    </sheetView>
  </sheetViews>
  <sheetFormatPr defaultColWidth="8.8515625" defaultRowHeight="12.75"/>
  <cols>
    <col min="1" max="1" width="8.8515625" style="100" customWidth="1"/>
    <col min="2" max="2" width="17.7109375" style="99" customWidth="1"/>
    <col min="3" max="3" width="12.421875" style="99" customWidth="1"/>
    <col min="4" max="4" width="9.8515625" style="99" customWidth="1"/>
    <col min="5" max="5" width="8.8515625" style="99" customWidth="1"/>
    <col min="6" max="6" width="12.7109375" style="99" bestFit="1" customWidth="1"/>
    <col min="7" max="7" width="11.00390625" style="99" customWidth="1"/>
    <col min="8" max="10" width="8.8515625" style="99" customWidth="1"/>
    <col min="11" max="11" width="9.57421875" style="99" customWidth="1"/>
    <col min="12" max="12" width="14.7109375" style="99" customWidth="1"/>
    <col min="13" max="16384" width="8.8515625" style="99" customWidth="1"/>
  </cols>
  <sheetData>
    <row r="1" spans="1:13" ht="48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3.1" customHeight="1">
      <c r="A2" s="110" t="s">
        <v>1</v>
      </c>
      <c r="B2" s="110"/>
      <c r="C2" s="110"/>
      <c r="D2" s="110"/>
      <c r="E2" s="110"/>
      <c r="F2" s="101"/>
      <c r="G2" s="101"/>
      <c r="H2" s="101"/>
      <c r="I2" s="101"/>
      <c r="J2" s="101"/>
      <c r="K2" s="101"/>
      <c r="L2" s="101"/>
      <c r="M2" s="101"/>
    </row>
    <row r="3" spans="1:13" ht="24.95" customHeight="1">
      <c r="A3" s="102"/>
      <c r="B3" s="102" t="s">
        <v>2</v>
      </c>
      <c r="C3" s="102" t="s">
        <v>3</v>
      </c>
      <c r="D3" s="102" t="s">
        <v>4</v>
      </c>
      <c r="E3" s="102" t="s">
        <v>5</v>
      </c>
      <c r="F3" s="102" t="s">
        <v>6</v>
      </c>
      <c r="G3" s="102" t="s">
        <v>7</v>
      </c>
      <c r="H3" s="102" t="s">
        <v>8</v>
      </c>
      <c r="I3" s="102" t="s">
        <v>9</v>
      </c>
      <c r="J3" s="102" t="s">
        <v>10</v>
      </c>
      <c r="K3" s="102" t="s">
        <v>11</v>
      </c>
      <c r="L3" s="102" t="s">
        <v>12</v>
      </c>
      <c r="M3" s="102" t="s">
        <v>13</v>
      </c>
    </row>
    <row r="4" spans="1:13" ht="24.95" customHeight="1">
      <c r="A4" s="102">
        <v>1</v>
      </c>
      <c r="B4" s="102" t="s">
        <v>14</v>
      </c>
      <c r="C4" s="103">
        <v>23</v>
      </c>
      <c r="D4" s="103">
        <v>22</v>
      </c>
      <c r="E4" s="103">
        <v>1</v>
      </c>
      <c r="F4" s="104">
        <f aca="true" t="shared" si="0" ref="F4:F6">D4/C4*100</f>
        <v>95.65217391304348</v>
      </c>
      <c r="G4" s="103">
        <v>1</v>
      </c>
      <c r="H4" s="103">
        <v>0</v>
      </c>
      <c r="I4" s="103">
        <v>4</v>
      </c>
      <c r="J4" s="103">
        <v>14</v>
      </c>
      <c r="K4" s="103">
        <v>4</v>
      </c>
      <c r="L4" s="103">
        <v>0</v>
      </c>
      <c r="M4" s="102">
        <v>53.4</v>
      </c>
    </row>
    <row r="5" spans="1:13" ht="24.95" customHeight="1">
      <c r="A5" s="102">
        <v>2</v>
      </c>
      <c r="B5" s="102" t="s">
        <v>15</v>
      </c>
      <c r="C5" s="103">
        <v>18</v>
      </c>
      <c r="D5" s="103">
        <v>18</v>
      </c>
      <c r="E5" s="103">
        <v>0</v>
      </c>
      <c r="F5" s="104">
        <f t="shared" si="0"/>
        <v>100</v>
      </c>
      <c r="G5" s="103">
        <v>0</v>
      </c>
      <c r="H5" s="103">
        <v>0</v>
      </c>
      <c r="I5" s="103">
        <v>3</v>
      </c>
      <c r="J5" s="103">
        <v>11</v>
      </c>
      <c r="K5" s="103">
        <v>4</v>
      </c>
      <c r="L5" s="103">
        <v>0</v>
      </c>
      <c r="M5" s="102">
        <v>56.6</v>
      </c>
    </row>
    <row r="6" spans="1:13" ht="24.95" customHeight="1">
      <c r="A6" s="102">
        <v>3</v>
      </c>
      <c r="B6" s="102" t="s">
        <v>16</v>
      </c>
      <c r="C6" s="103">
        <v>5</v>
      </c>
      <c r="D6" s="103">
        <v>4</v>
      </c>
      <c r="E6" s="103">
        <v>1</v>
      </c>
      <c r="F6" s="104">
        <f t="shared" si="0"/>
        <v>80</v>
      </c>
      <c r="G6" s="103">
        <v>1</v>
      </c>
      <c r="H6" s="103">
        <v>0</v>
      </c>
      <c r="I6" s="103">
        <v>1</v>
      </c>
      <c r="J6" s="103">
        <v>3</v>
      </c>
      <c r="K6" s="103">
        <v>0</v>
      </c>
      <c r="L6" s="103">
        <v>0</v>
      </c>
      <c r="M6" s="102">
        <v>42</v>
      </c>
    </row>
    <row r="7" spans="1:13" ht="24.95" customHeight="1">
      <c r="A7" s="105"/>
      <c r="B7" s="111" t="s">
        <v>17</v>
      </c>
      <c r="C7" s="111"/>
      <c r="D7" s="111"/>
      <c r="E7" s="106"/>
      <c r="F7" s="106"/>
      <c r="G7" s="106"/>
      <c r="H7" s="106"/>
      <c r="I7" s="106"/>
      <c r="J7" s="106"/>
      <c r="K7" s="106"/>
      <c r="L7" s="106"/>
      <c r="M7" s="108"/>
    </row>
    <row r="8" spans="1:13" ht="24.95" customHeight="1">
      <c r="A8" s="102">
        <v>1</v>
      </c>
      <c r="B8" s="107" t="s">
        <v>18</v>
      </c>
      <c r="C8" s="103">
        <v>23</v>
      </c>
      <c r="D8" s="103">
        <v>23</v>
      </c>
      <c r="E8" s="103">
        <v>0</v>
      </c>
      <c r="F8" s="103">
        <f aca="true" t="shared" si="1" ref="F8:F18">D8/C8*100</f>
        <v>100</v>
      </c>
      <c r="G8" s="103">
        <v>0</v>
      </c>
      <c r="H8" s="103">
        <v>0</v>
      </c>
      <c r="I8" s="103">
        <v>6</v>
      </c>
      <c r="J8" s="103">
        <v>8</v>
      </c>
      <c r="K8" s="103">
        <v>7</v>
      </c>
      <c r="L8" s="103">
        <v>2</v>
      </c>
      <c r="M8" s="102">
        <v>49.4</v>
      </c>
    </row>
    <row r="9" spans="1:13" ht="24.95" customHeight="1">
      <c r="A9" s="102">
        <v>2</v>
      </c>
      <c r="B9" s="107" t="s">
        <v>19</v>
      </c>
      <c r="C9" s="103">
        <v>9</v>
      </c>
      <c r="D9" s="103">
        <v>9</v>
      </c>
      <c r="E9" s="103">
        <v>0</v>
      </c>
      <c r="F9" s="103">
        <f t="shared" si="1"/>
        <v>100</v>
      </c>
      <c r="G9" s="103">
        <v>0</v>
      </c>
      <c r="H9" s="103">
        <v>0</v>
      </c>
      <c r="I9" s="103">
        <v>2</v>
      </c>
      <c r="J9" s="103">
        <v>3</v>
      </c>
      <c r="K9" s="103">
        <v>4</v>
      </c>
      <c r="L9" s="103">
        <v>0</v>
      </c>
      <c r="M9" s="102">
        <v>50</v>
      </c>
    </row>
    <row r="10" spans="1:13" ht="24.95" customHeight="1">
      <c r="A10" s="102">
        <v>3</v>
      </c>
      <c r="B10" s="107" t="s">
        <v>20</v>
      </c>
      <c r="C10" s="103">
        <v>15</v>
      </c>
      <c r="D10" s="103">
        <v>15</v>
      </c>
      <c r="E10" s="103">
        <v>0</v>
      </c>
      <c r="F10" s="103">
        <f t="shared" si="1"/>
        <v>100</v>
      </c>
      <c r="G10" s="103">
        <v>0</v>
      </c>
      <c r="H10" s="103">
        <v>0</v>
      </c>
      <c r="I10" s="103">
        <v>11</v>
      </c>
      <c r="J10" s="103">
        <v>4</v>
      </c>
      <c r="K10" s="103">
        <v>0</v>
      </c>
      <c r="L10" s="103">
        <v>0</v>
      </c>
      <c r="M10" s="102">
        <v>40.8</v>
      </c>
    </row>
    <row r="11" spans="1:13" ht="24.95" customHeight="1">
      <c r="A11" s="102">
        <v>4</v>
      </c>
      <c r="B11" s="107" t="s">
        <v>21</v>
      </c>
      <c r="C11" s="103">
        <v>18</v>
      </c>
      <c r="D11" s="103">
        <v>18</v>
      </c>
      <c r="E11" s="103">
        <v>0</v>
      </c>
      <c r="F11" s="103">
        <f t="shared" si="1"/>
        <v>100</v>
      </c>
      <c r="G11" s="103">
        <v>0</v>
      </c>
      <c r="H11" s="103">
        <v>0</v>
      </c>
      <c r="I11" s="103">
        <v>1</v>
      </c>
      <c r="J11" s="103">
        <v>13</v>
      </c>
      <c r="K11" s="103">
        <v>4</v>
      </c>
      <c r="L11" s="103">
        <v>0</v>
      </c>
      <c r="M11" s="102">
        <v>61.1</v>
      </c>
    </row>
    <row r="12" spans="1:13" ht="24.95" customHeight="1">
      <c r="A12" s="102">
        <v>5</v>
      </c>
      <c r="B12" s="107" t="s">
        <v>22</v>
      </c>
      <c r="C12" s="103">
        <v>18</v>
      </c>
      <c r="D12" s="103">
        <v>18</v>
      </c>
      <c r="E12" s="103">
        <v>0</v>
      </c>
      <c r="F12" s="103">
        <f t="shared" si="1"/>
        <v>100</v>
      </c>
      <c r="G12" s="103">
        <v>0</v>
      </c>
      <c r="H12" s="103">
        <v>0</v>
      </c>
      <c r="I12" s="103">
        <v>1</v>
      </c>
      <c r="J12" s="103">
        <v>10</v>
      </c>
      <c r="K12" s="103">
        <v>4</v>
      </c>
      <c r="L12" s="103">
        <v>3</v>
      </c>
      <c r="M12" s="102">
        <v>64.5</v>
      </c>
    </row>
    <row r="13" spans="1:13" ht="24.95" customHeight="1">
      <c r="A13" s="102">
        <v>6</v>
      </c>
      <c r="B13" s="107" t="s">
        <v>23</v>
      </c>
      <c r="C13" s="103">
        <v>6</v>
      </c>
      <c r="D13" s="103">
        <v>6</v>
      </c>
      <c r="E13" s="103">
        <v>0</v>
      </c>
      <c r="F13" s="103">
        <f t="shared" si="1"/>
        <v>100</v>
      </c>
      <c r="G13" s="103">
        <v>0</v>
      </c>
      <c r="H13" s="103">
        <v>0</v>
      </c>
      <c r="I13" s="103">
        <v>1</v>
      </c>
      <c r="J13" s="103">
        <v>2</v>
      </c>
      <c r="K13" s="103">
        <v>1</v>
      </c>
      <c r="L13" s="103">
        <v>2</v>
      </c>
      <c r="M13" s="102">
        <v>70.8</v>
      </c>
    </row>
    <row r="14" spans="1:13" ht="24.95" customHeight="1">
      <c r="A14" s="102">
        <v>7</v>
      </c>
      <c r="B14" s="107" t="s">
        <v>24</v>
      </c>
      <c r="C14" s="103">
        <v>9</v>
      </c>
      <c r="D14" s="103">
        <v>9</v>
      </c>
      <c r="E14" s="103">
        <v>0</v>
      </c>
      <c r="F14" s="103">
        <f t="shared" si="1"/>
        <v>100</v>
      </c>
      <c r="G14" s="103">
        <v>0</v>
      </c>
      <c r="H14" s="103">
        <v>0</v>
      </c>
      <c r="I14" s="103">
        <v>0</v>
      </c>
      <c r="J14" s="103">
        <v>5</v>
      </c>
      <c r="K14" s="103">
        <v>4</v>
      </c>
      <c r="L14" s="103">
        <v>0</v>
      </c>
      <c r="M14" s="102">
        <v>50</v>
      </c>
    </row>
    <row r="15" spans="1:13" ht="24.95" customHeight="1">
      <c r="A15" s="102">
        <v>8</v>
      </c>
      <c r="B15" s="107" t="s">
        <v>25</v>
      </c>
      <c r="C15" s="103">
        <v>5</v>
      </c>
      <c r="D15" s="103">
        <v>4</v>
      </c>
      <c r="E15" s="103">
        <v>1</v>
      </c>
      <c r="F15" s="103">
        <f t="shared" si="1"/>
        <v>80</v>
      </c>
      <c r="G15" s="103">
        <v>1</v>
      </c>
      <c r="H15" s="103">
        <v>0</v>
      </c>
      <c r="I15" s="103">
        <v>2</v>
      </c>
      <c r="J15" s="103">
        <v>1</v>
      </c>
      <c r="K15" s="103">
        <v>1</v>
      </c>
      <c r="L15" s="103">
        <v>0</v>
      </c>
      <c r="M15" s="102">
        <v>32.5</v>
      </c>
    </row>
    <row r="16" spans="1:13" ht="24.95" customHeight="1">
      <c r="A16" s="102">
        <v>9</v>
      </c>
      <c r="B16" s="107" t="s">
        <v>26</v>
      </c>
      <c r="C16" s="103">
        <v>5</v>
      </c>
      <c r="D16" s="103">
        <v>5</v>
      </c>
      <c r="E16" s="103">
        <v>0</v>
      </c>
      <c r="F16" s="103">
        <f t="shared" si="1"/>
        <v>100</v>
      </c>
      <c r="G16" s="103">
        <v>0</v>
      </c>
      <c r="H16" s="103">
        <v>0</v>
      </c>
      <c r="I16" s="103">
        <v>4</v>
      </c>
      <c r="J16" s="103">
        <v>1</v>
      </c>
      <c r="K16" s="103">
        <v>0</v>
      </c>
      <c r="L16" s="103">
        <v>0</v>
      </c>
      <c r="M16" s="102">
        <v>42.5</v>
      </c>
    </row>
    <row r="17" spans="1:13" ht="24.95" customHeight="1">
      <c r="A17" s="102">
        <v>10</v>
      </c>
      <c r="B17" s="107" t="s">
        <v>27</v>
      </c>
      <c r="C17" s="103">
        <v>5</v>
      </c>
      <c r="D17" s="103">
        <v>5</v>
      </c>
      <c r="E17" s="103">
        <v>0</v>
      </c>
      <c r="F17" s="103">
        <f t="shared" si="1"/>
        <v>100</v>
      </c>
      <c r="G17" s="103">
        <v>0</v>
      </c>
      <c r="H17" s="103">
        <v>0</v>
      </c>
      <c r="I17" s="103">
        <v>1</v>
      </c>
      <c r="J17" s="103">
        <v>1</v>
      </c>
      <c r="K17" s="103">
        <v>3</v>
      </c>
      <c r="L17" s="103">
        <v>0</v>
      </c>
      <c r="M17" s="102">
        <v>65</v>
      </c>
    </row>
    <row r="18" spans="1:13" ht="24.95" customHeight="1">
      <c r="A18" s="102">
        <v>11</v>
      </c>
      <c r="B18" s="107" t="s">
        <v>28</v>
      </c>
      <c r="C18" s="103">
        <v>2</v>
      </c>
      <c r="D18" s="103">
        <v>2</v>
      </c>
      <c r="E18" s="103">
        <v>0</v>
      </c>
      <c r="F18" s="103">
        <f t="shared" si="1"/>
        <v>100</v>
      </c>
      <c r="G18" s="103">
        <v>0</v>
      </c>
      <c r="H18" s="103">
        <v>0</v>
      </c>
      <c r="I18" s="103">
        <v>0</v>
      </c>
      <c r="J18" s="103">
        <v>0</v>
      </c>
      <c r="K18" s="103">
        <v>2</v>
      </c>
      <c r="L18" s="103">
        <v>0</v>
      </c>
      <c r="M18" s="102">
        <v>56.2</v>
      </c>
    </row>
    <row r="19" ht="24.95" customHeight="1"/>
    <row r="20" ht="24.95" customHeight="1"/>
    <row r="21" ht="24.95" customHeight="1"/>
    <row r="22" spans="1:5" ht="24.95" customHeight="1">
      <c r="A22" s="111" t="s">
        <v>29</v>
      </c>
      <c r="B22" s="111"/>
      <c r="C22" s="111"/>
      <c r="D22" s="111"/>
      <c r="E22" s="111"/>
    </row>
    <row r="23" spans="1:13" ht="24.95" customHeight="1">
      <c r="A23" s="102"/>
      <c r="B23" s="102" t="s">
        <v>2</v>
      </c>
      <c r="C23" s="102" t="s">
        <v>3</v>
      </c>
      <c r="D23" s="102" t="s">
        <v>4</v>
      </c>
      <c r="E23" s="102" t="s">
        <v>5</v>
      </c>
      <c r="F23" s="102" t="s">
        <v>6</v>
      </c>
      <c r="G23" s="102" t="s">
        <v>7</v>
      </c>
      <c r="H23" s="102" t="s">
        <v>8</v>
      </c>
      <c r="I23" s="102" t="s">
        <v>9</v>
      </c>
      <c r="J23" s="102" t="s">
        <v>10</v>
      </c>
      <c r="K23" s="102" t="s">
        <v>11</v>
      </c>
      <c r="L23" s="102" t="s">
        <v>12</v>
      </c>
      <c r="M23" s="102" t="s">
        <v>13</v>
      </c>
    </row>
    <row r="24" spans="1:13" ht="24.95" customHeight="1">
      <c r="A24" s="102">
        <v>1</v>
      </c>
      <c r="B24" s="102" t="s">
        <v>30</v>
      </c>
      <c r="C24" s="103">
        <v>37</v>
      </c>
      <c r="D24" s="103">
        <v>37</v>
      </c>
      <c r="E24" s="103">
        <v>0</v>
      </c>
      <c r="F24" s="104">
        <f aca="true" t="shared" si="2" ref="F24:F32">D24/C24*100</f>
        <v>100</v>
      </c>
      <c r="G24" s="103">
        <v>0</v>
      </c>
      <c r="H24" s="103">
        <v>0</v>
      </c>
      <c r="I24" s="103">
        <v>6</v>
      </c>
      <c r="J24" s="103">
        <v>15</v>
      </c>
      <c r="K24" s="103">
        <v>13</v>
      </c>
      <c r="L24" s="103">
        <v>3</v>
      </c>
      <c r="M24" s="102">
        <v>62.6</v>
      </c>
    </row>
    <row r="25" ht="24.95" customHeight="1"/>
    <row r="26" spans="2:4" ht="24.95" customHeight="1">
      <c r="B26" s="111" t="s">
        <v>17</v>
      </c>
      <c r="C26" s="111"/>
      <c r="D26" s="111"/>
    </row>
    <row r="27" spans="1:13" ht="24.95" customHeight="1">
      <c r="A27" s="102">
        <v>1</v>
      </c>
      <c r="B27" s="107" t="s">
        <v>18</v>
      </c>
      <c r="C27" s="103">
        <v>37</v>
      </c>
      <c r="D27" s="103">
        <v>37</v>
      </c>
      <c r="E27" s="103">
        <v>0</v>
      </c>
      <c r="F27" s="104">
        <f t="shared" si="2"/>
        <v>100</v>
      </c>
      <c r="G27" s="103">
        <v>0</v>
      </c>
      <c r="H27" s="103">
        <v>0</v>
      </c>
      <c r="I27" s="103">
        <v>13</v>
      </c>
      <c r="J27" s="103">
        <v>12</v>
      </c>
      <c r="K27" s="103">
        <v>9</v>
      </c>
      <c r="L27" s="103">
        <v>3</v>
      </c>
      <c r="M27" s="102">
        <v>52</v>
      </c>
    </row>
    <row r="28" spans="1:13" ht="24.95" customHeight="1">
      <c r="A28" s="102">
        <v>2</v>
      </c>
      <c r="B28" s="107" t="s">
        <v>19</v>
      </c>
      <c r="C28" s="103">
        <v>37</v>
      </c>
      <c r="D28" s="103">
        <v>37</v>
      </c>
      <c r="E28" s="103">
        <v>0</v>
      </c>
      <c r="F28" s="104">
        <f t="shared" si="2"/>
        <v>100</v>
      </c>
      <c r="G28" s="103">
        <v>0</v>
      </c>
      <c r="H28" s="103">
        <v>0</v>
      </c>
      <c r="I28" s="103">
        <v>3</v>
      </c>
      <c r="J28" s="103">
        <v>11</v>
      </c>
      <c r="K28" s="103">
        <v>17</v>
      </c>
      <c r="L28" s="103">
        <v>6</v>
      </c>
      <c r="M28" s="102">
        <v>67.2</v>
      </c>
    </row>
    <row r="29" spans="1:13" ht="24.95" customHeight="1">
      <c r="A29" s="102">
        <v>3</v>
      </c>
      <c r="B29" s="107" t="s">
        <v>20</v>
      </c>
      <c r="C29" s="103">
        <v>37</v>
      </c>
      <c r="D29" s="103">
        <v>37</v>
      </c>
      <c r="E29" s="103">
        <v>0</v>
      </c>
      <c r="F29" s="104">
        <f t="shared" si="2"/>
        <v>100</v>
      </c>
      <c r="G29" s="103">
        <v>0</v>
      </c>
      <c r="H29" s="103">
        <v>9</v>
      </c>
      <c r="I29" s="103">
        <v>14</v>
      </c>
      <c r="J29" s="103">
        <v>9</v>
      </c>
      <c r="K29" s="103">
        <v>5</v>
      </c>
      <c r="L29" s="103">
        <v>0</v>
      </c>
      <c r="M29" s="102">
        <v>59.1</v>
      </c>
    </row>
    <row r="30" spans="1:13" ht="24.95" customHeight="1">
      <c r="A30" s="102">
        <v>4</v>
      </c>
      <c r="B30" s="107" t="s">
        <v>31</v>
      </c>
      <c r="C30" s="103">
        <v>37</v>
      </c>
      <c r="D30" s="103">
        <v>37</v>
      </c>
      <c r="E30" s="103">
        <v>0</v>
      </c>
      <c r="F30" s="104">
        <f t="shared" si="2"/>
        <v>100</v>
      </c>
      <c r="G30" s="103">
        <v>0</v>
      </c>
      <c r="H30" s="103">
        <v>6</v>
      </c>
      <c r="I30" s="103">
        <v>10</v>
      </c>
      <c r="J30" s="103">
        <v>10</v>
      </c>
      <c r="K30" s="103">
        <v>7</v>
      </c>
      <c r="L30" s="103">
        <v>4</v>
      </c>
      <c r="M30" s="102">
        <v>58.1</v>
      </c>
    </row>
    <row r="31" spans="1:13" ht="24.95" customHeight="1">
      <c r="A31" s="102">
        <v>5</v>
      </c>
      <c r="B31" s="107" t="s">
        <v>32</v>
      </c>
      <c r="C31" s="103">
        <v>37</v>
      </c>
      <c r="D31" s="103">
        <v>37</v>
      </c>
      <c r="E31" s="103">
        <v>0</v>
      </c>
      <c r="F31" s="104">
        <f t="shared" si="2"/>
        <v>100</v>
      </c>
      <c r="G31" s="103">
        <v>0</v>
      </c>
      <c r="H31" s="103">
        <v>0</v>
      </c>
      <c r="I31" s="103">
        <v>3</v>
      </c>
      <c r="J31" s="103">
        <v>10</v>
      </c>
      <c r="K31" s="103">
        <v>12</v>
      </c>
      <c r="L31" s="103">
        <v>12</v>
      </c>
      <c r="M31" s="102">
        <v>69.9</v>
      </c>
    </row>
    <row r="32" spans="1:13" ht="24.95" customHeight="1">
      <c r="A32" s="102">
        <v>6</v>
      </c>
      <c r="B32" s="107" t="s">
        <v>33</v>
      </c>
      <c r="C32" s="103">
        <v>37</v>
      </c>
      <c r="D32" s="103">
        <v>37</v>
      </c>
      <c r="E32" s="103">
        <v>0</v>
      </c>
      <c r="F32" s="104">
        <f t="shared" si="2"/>
        <v>100</v>
      </c>
      <c r="G32" s="103">
        <v>0</v>
      </c>
      <c r="H32" s="103">
        <v>0</v>
      </c>
      <c r="I32" s="103">
        <v>0</v>
      </c>
      <c r="J32" s="103">
        <v>3</v>
      </c>
      <c r="K32" s="103">
        <v>12</v>
      </c>
      <c r="L32" s="103">
        <v>22</v>
      </c>
      <c r="M32" s="102">
        <v>68.5</v>
      </c>
    </row>
  </sheetData>
  <mergeCells count="5">
    <mergeCell ref="A1:M1"/>
    <mergeCell ref="A2:E2"/>
    <mergeCell ref="B7:D7"/>
    <mergeCell ref="A22:E22"/>
    <mergeCell ref="B26:D26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2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91"/>
  <sheetViews>
    <sheetView tabSelected="1" zoomScaleSheetLayoutView="100" workbookViewId="0" topLeftCell="C21">
      <selection activeCell="U36" sqref="U36"/>
    </sheetView>
  </sheetViews>
  <sheetFormatPr defaultColWidth="14.421875" defaultRowHeight="15" customHeight="1"/>
  <cols>
    <col min="1" max="1" width="7.57421875" style="0" customWidth="1"/>
    <col min="2" max="2" width="3.28125" style="71" customWidth="1"/>
    <col min="3" max="3" width="12.421875" style="71" customWidth="1"/>
    <col min="4" max="4" width="21.8515625" style="72" customWidth="1"/>
    <col min="5" max="5" width="8.421875" style="71" customWidth="1"/>
    <col min="6" max="6" width="10.28125" style="71" customWidth="1"/>
    <col min="7" max="7" width="9.140625" style="71" customWidth="1"/>
    <col min="8" max="8" width="8.28125" style="71" customWidth="1"/>
    <col min="9" max="9" width="10.28125" style="71" customWidth="1"/>
    <col min="10" max="10" width="9.140625" style="71" customWidth="1"/>
    <col min="11" max="11" width="9.28125" style="71" customWidth="1"/>
    <col min="12" max="12" width="7.7109375" style="71" customWidth="1"/>
    <col min="13" max="13" width="8.7109375" style="71" customWidth="1"/>
    <col min="14" max="14" width="7.7109375" style="71" customWidth="1"/>
    <col min="15" max="15" width="8.8515625" style="71" customWidth="1"/>
    <col min="16" max="16" width="7.7109375" style="71" customWidth="1"/>
    <col min="17" max="18" width="9.140625" style="71" customWidth="1"/>
    <col min="19" max="19" width="9.57421875" style="71" customWidth="1"/>
    <col min="20" max="20" width="9.140625" style="71" customWidth="1"/>
    <col min="21" max="21" width="10.140625" style="4" customWidth="1"/>
    <col min="22" max="16384" width="14.421875" style="4" customWidth="1"/>
  </cols>
  <sheetData>
    <row r="2" spans="2:7" s="2" customFormat="1" ht="25.5">
      <c r="B2" s="130" t="s">
        <v>34</v>
      </c>
      <c r="C2" s="130"/>
      <c r="D2" s="130"/>
      <c r="E2" s="130"/>
      <c r="F2" s="130"/>
      <c r="G2" s="73"/>
    </row>
    <row r="3" ht="15">
      <c r="D3" s="74"/>
    </row>
    <row r="4" spans="2:21" s="4" customFormat="1" ht="21" customHeight="1">
      <c r="B4" s="75"/>
      <c r="C4" s="76" t="s">
        <v>35</v>
      </c>
      <c r="D4" s="77" t="s">
        <v>36</v>
      </c>
      <c r="E4" s="126" t="s">
        <v>37</v>
      </c>
      <c r="F4" s="127"/>
      <c r="G4" s="126" t="s">
        <v>38</v>
      </c>
      <c r="H4" s="127"/>
      <c r="I4" s="126" t="s">
        <v>39</v>
      </c>
      <c r="J4" s="127"/>
      <c r="K4" s="126" t="s">
        <v>40</v>
      </c>
      <c r="L4" s="127"/>
      <c r="M4" s="126" t="s">
        <v>41</v>
      </c>
      <c r="N4" s="127"/>
      <c r="O4" s="126" t="s">
        <v>42</v>
      </c>
      <c r="P4" s="127"/>
      <c r="Q4" s="126" t="s">
        <v>43</v>
      </c>
      <c r="R4" s="127"/>
      <c r="S4" s="76" t="s">
        <v>44</v>
      </c>
      <c r="T4" s="78" t="s">
        <v>45</v>
      </c>
      <c r="U4" s="92" t="s">
        <v>46</v>
      </c>
    </row>
    <row r="5" spans="2:21" s="1" customFormat="1" ht="21.95" customHeight="1">
      <c r="B5" s="79"/>
      <c r="C5" s="80"/>
      <c r="D5" s="81"/>
      <c r="E5" s="80" t="s">
        <v>47</v>
      </c>
      <c r="F5" s="80" t="s">
        <v>48</v>
      </c>
      <c r="G5" s="80" t="s">
        <v>49</v>
      </c>
      <c r="H5" s="80" t="s">
        <v>48</v>
      </c>
      <c r="I5" s="80" t="s">
        <v>47</v>
      </c>
      <c r="J5" s="80" t="s">
        <v>48</v>
      </c>
      <c r="K5" s="80" t="s">
        <v>47</v>
      </c>
      <c r="L5" s="80" t="s">
        <v>48</v>
      </c>
      <c r="M5" s="80" t="s">
        <v>47</v>
      </c>
      <c r="N5" s="80" t="s">
        <v>48</v>
      </c>
      <c r="O5" s="80" t="s">
        <v>49</v>
      </c>
      <c r="P5" s="80" t="s">
        <v>48</v>
      </c>
      <c r="Q5" s="80" t="s">
        <v>47</v>
      </c>
      <c r="R5" s="80" t="s">
        <v>48</v>
      </c>
      <c r="S5" s="80"/>
      <c r="T5" s="93"/>
      <c r="U5" s="94"/>
    </row>
    <row r="6" spans="2:22" s="1" customFormat="1" ht="21.95" customHeight="1">
      <c r="B6" s="82">
        <v>1</v>
      </c>
      <c r="C6" s="83">
        <v>17754132</v>
      </c>
      <c r="D6" s="81" t="s">
        <v>50</v>
      </c>
      <c r="E6" s="83">
        <v>95</v>
      </c>
      <c r="F6" s="83" t="s">
        <v>51</v>
      </c>
      <c r="G6" s="83">
        <v>85</v>
      </c>
      <c r="H6" s="83" t="s">
        <v>52</v>
      </c>
      <c r="I6" s="83"/>
      <c r="J6" s="83"/>
      <c r="K6" s="83">
        <v>77</v>
      </c>
      <c r="L6" s="83" t="s">
        <v>52</v>
      </c>
      <c r="M6" s="83">
        <v>95</v>
      </c>
      <c r="N6" s="83" t="s">
        <v>51</v>
      </c>
      <c r="O6" s="83">
        <v>95</v>
      </c>
      <c r="P6" s="83" t="s">
        <v>51</v>
      </c>
      <c r="Q6" s="83"/>
      <c r="R6" s="83"/>
      <c r="S6" s="83">
        <f aca="true" t="shared" si="0" ref="S6:S23">E6+G6+I6+K6+M6+O6+Q6</f>
        <v>447</v>
      </c>
      <c r="T6" s="95">
        <f aca="true" t="shared" si="1" ref="T6:T23">S6/5</f>
        <v>89.4</v>
      </c>
      <c r="U6" s="96">
        <v>1</v>
      </c>
      <c r="V6" s="115" t="s">
        <v>53</v>
      </c>
    </row>
    <row r="7" spans="2:22" s="1" customFormat="1" ht="21.95" customHeight="1">
      <c r="B7" s="82">
        <v>2</v>
      </c>
      <c r="C7" s="83">
        <v>17754130</v>
      </c>
      <c r="D7" s="81" t="s">
        <v>54</v>
      </c>
      <c r="E7" s="83">
        <v>93</v>
      </c>
      <c r="F7" s="83" t="s">
        <v>51</v>
      </c>
      <c r="G7" s="83"/>
      <c r="H7" s="83"/>
      <c r="I7" s="83"/>
      <c r="J7" s="83"/>
      <c r="K7" s="83">
        <v>81</v>
      </c>
      <c r="L7" s="83" t="s">
        <v>52</v>
      </c>
      <c r="M7" s="83">
        <v>95</v>
      </c>
      <c r="N7" s="83" t="s">
        <v>51</v>
      </c>
      <c r="O7" s="83">
        <v>92</v>
      </c>
      <c r="P7" s="83" t="s">
        <v>51</v>
      </c>
      <c r="Q7" s="83">
        <v>67</v>
      </c>
      <c r="R7" s="83" t="s">
        <v>55</v>
      </c>
      <c r="S7" s="83">
        <f t="shared" si="0"/>
        <v>428</v>
      </c>
      <c r="T7" s="95">
        <f t="shared" si="1"/>
        <v>85.6</v>
      </c>
      <c r="U7" s="96">
        <v>2</v>
      </c>
      <c r="V7" s="115"/>
    </row>
    <row r="8" spans="2:22" s="1" customFormat="1" ht="21.95" customHeight="1">
      <c r="B8" s="82">
        <v>3</v>
      </c>
      <c r="C8" s="83">
        <v>17754134</v>
      </c>
      <c r="D8" s="81" t="s">
        <v>56</v>
      </c>
      <c r="E8" s="83">
        <v>80</v>
      </c>
      <c r="F8" s="83" t="s">
        <v>57</v>
      </c>
      <c r="G8" s="83"/>
      <c r="H8" s="83"/>
      <c r="I8" s="83">
        <v>86</v>
      </c>
      <c r="J8" s="83" t="s">
        <v>55</v>
      </c>
      <c r="K8" s="83">
        <v>69</v>
      </c>
      <c r="L8" s="83" t="s">
        <v>57</v>
      </c>
      <c r="M8" s="83">
        <v>95</v>
      </c>
      <c r="N8" s="83" t="s">
        <v>51</v>
      </c>
      <c r="O8" s="83"/>
      <c r="P8" s="83"/>
      <c r="Q8" s="83">
        <v>68</v>
      </c>
      <c r="R8" s="83" t="s">
        <v>55</v>
      </c>
      <c r="S8" s="83">
        <f t="shared" si="0"/>
        <v>398</v>
      </c>
      <c r="T8" s="95">
        <f t="shared" si="1"/>
        <v>79.6</v>
      </c>
      <c r="U8" s="96">
        <v>3</v>
      </c>
      <c r="V8" s="115"/>
    </row>
    <row r="9" spans="2:22" s="1" customFormat="1" ht="21.95" customHeight="1">
      <c r="B9" s="82">
        <v>4</v>
      </c>
      <c r="C9" s="83">
        <v>17754141</v>
      </c>
      <c r="D9" s="81" t="s">
        <v>58</v>
      </c>
      <c r="E9" s="83">
        <v>78</v>
      </c>
      <c r="F9" s="83" t="s">
        <v>57</v>
      </c>
      <c r="G9" s="83"/>
      <c r="H9" s="83"/>
      <c r="I9" s="83"/>
      <c r="J9" s="83"/>
      <c r="K9" s="83">
        <v>77</v>
      </c>
      <c r="L9" s="83" t="s">
        <v>52</v>
      </c>
      <c r="M9" s="83">
        <v>86</v>
      </c>
      <c r="N9" s="83" t="s">
        <v>52</v>
      </c>
      <c r="O9" s="83">
        <v>84</v>
      </c>
      <c r="P9" s="83" t="s">
        <v>52</v>
      </c>
      <c r="Q9" s="83">
        <v>63</v>
      </c>
      <c r="R9" s="83" t="s">
        <v>57</v>
      </c>
      <c r="S9" s="83">
        <f t="shared" si="0"/>
        <v>388</v>
      </c>
      <c r="T9" s="95">
        <f t="shared" si="1"/>
        <v>77.6</v>
      </c>
      <c r="U9" s="96">
        <v>4</v>
      </c>
      <c r="V9" s="115"/>
    </row>
    <row r="10" spans="2:22" s="1" customFormat="1" ht="21.95" customHeight="1">
      <c r="B10" s="82">
        <v>5</v>
      </c>
      <c r="C10" s="83">
        <v>17754131</v>
      </c>
      <c r="D10" s="81" t="s">
        <v>59</v>
      </c>
      <c r="E10" s="83">
        <v>75</v>
      </c>
      <c r="F10" s="83" t="s">
        <v>60</v>
      </c>
      <c r="G10" s="83"/>
      <c r="H10" s="83"/>
      <c r="I10" s="83">
        <v>79</v>
      </c>
      <c r="J10" s="83" t="s">
        <v>57</v>
      </c>
      <c r="K10" s="83">
        <v>73</v>
      </c>
      <c r="L10" s="83" t="s">
        <v>55</v>
      </c>
      <c r="M10" s="83">
        <v>78</v>
      </c>
      <c r="N10" s="83" t="s">
        <v>55</v>
      </c>
      <c r="O10" s="83"/>
      <c r="P10" s="83"/>
      <c r="Q10" s="83">
        <v>68</v>
      </c>
      <c r="R10" s="83" t="s">
        <v>55</v>
      </c>
      <c r="S10" s="83">
        <f t="shared" si="0"/>
        <v>373</v>
      </c>
      <c r="T10" s="95">
        <f t="shared" si="1"/>
        <v>74.6</v>
      </c>
      <c r="U10" s="96">
        <v>5</v>
      </c>
      <c r="V10" s="115" t="s">
        <v>61</v>
      </c>
    </row>
    <row r="11" spans="2:22" s="1" customFormat="1" ht="21.95" customHeight="1">
      <c r="B11" s="82">
        <v>6</v>
      </c>
      <c r="C11" s="83">
        <v>17754136</v>
      </c>
      <c r="D11" s="81" t="s">
        <v>62</v>
      </c>
      <c r="E11" s="83">
        <v>83</v>
      </c>
      <c r="F11" s="83" t="s">
        <v>55</v>
      </c>
      <c r="G11" s="83"/>
      <c r="H11" s="83"/>
      <c r="I11" s="83"/>
      <c r="J11" s="83"/>
      <c r="K11" s="83">
        <v>77</v>
      </c>
      <c r="L11" s="83" t="s">
        <v>52</v>
      </c>
      <c r="M11" s="83">
        <v>79</v>
      </c>
      <c r="N11" s="83" t="s">
        <v>55</v>
      </c>
      <c r="O11" s="83">
        <v>71</v>
      </c>
      <c r="P11" s="83" t="s">
        <v>57</v>
      </c>
      <c r="Q11" s="83">
        <v>56</v>
      </c>
      <c r="R11" s="83" t="s">
        <v>60</v>
      </c>
      <c r="S11" s="83">
        <f t="shared" si="0"/>
        <v>366</v>
      </c>
      <c r="T11" s="95">
        <f t="shared" si="1"/>
        <v>73.2</v>
      </c>
      <c r="U11" s="96">
        <v>6</v>
      </c>
      <c r="V11" s="115"/>
    </row>
    <row r="12" spans="2:22" s="1" customFormat="1" ht="21.95" customHeight="1">
      <c r="B12" s="82">
        <v>7</v>
      </c>
      <c r="C12" s="83">
        <v>17754129</v>
      </c>
      <c r="D12" s="81" t="s">
        <v>63</v>
      </c>
      <c r="E12" s="83">
        <v>88</v>
      </c>
      <c r="F12" s="83" t="s">
        <v>52</v>
      </c>
      <c r="G12" s="83"/>
      <c r="H12" s="83"/>
      <c r="I12" s="83">
        <v>81</v>
      </c>
      <c r="J12" s="83" t="s">
        <v>57</v>
      </c>
      <c r="K12" s="83">
        <v>65</v>
      </c>
      <c r="L12" s="83" t="s">
        <v>57</v>
      </c>
      <c r="M12" s="83">
        <v>75</v>
      </c>
      <c r="N12" s="83" t="s">
        <v>55</v>
      </c>
      <c r="O12" s="83"/>
      <c r="P12" s="83"/>
      <c r="Q12" s="83">
        <v>56</v>
      </c>
      <c r="R12" s="83" t="s">
        <v>60</v>
      </c>
      <c r="S12" s="83">
        <f t="shared" si="0"/>
        <v>365</v>
      </c>
      <c r="T12" s="95">
        <f t="shared" si="1"/>
        <v>73</v>
      </c>
      <c r="U12" s="96">
        <v>7</v>
      </c>
      <c r="V12" s="115"/>
    </row>
    <row r="13" spans="2:22" s="1" customFormat="1" ht="21.95" customHeight="1">
      <c r="B13" s="82">
        <v>8</v>
      </c>
      <c r="C13" s="83">
        <v>17754126</v>
      </c>
      <c r="D13" s="81" t="s">
        <v>64</v>
      </c>
      <c r="E13" s="83">
        <v>84</v>
      </c>
      <c r="F13" s="83" t="s">
        <v>55</v>
      </c>
      <c r="G13" s="83">
        <v>81</v>
      </c>
      <c r="H13" s="83" t="s">
        <v>55</v>
      </c>
      <c r="I13" s="83"/>
      <c r="J13" s="83"/>
      <c r="K13" s="83">
        <v>61</v>
      </c>
      <c r="L13" s="83" t="s">
        <v>65</v>
      </c>
      <c r="M13" s="83">
        <v>62</v>
      </c>
      <c r="N13" s="83" t="s">
        <v>60</v>
      </c>
      <c r="O13" s="83">
        <v>59</v>
      </c>
      <c r="P13" s="83" t="s">
        <v>65</v>
      </c>
      <c r="Q13" s="83"/>
      <c r="R13" s="83"/>
      <c r="S13" s="83">
        <f t="shared" si="0"/>
        <v>347</v>
      </c>
      <c r="T13" s="95">
        <f t="shared" si="1"/>
        <v>69.4</v>
      </c>
      <c r="U13" s="96">
        <v>8</v>
      </c>
      <c r="V13" s="115"/>
    </row>
    <row r="14" spans="2:22" s="1" customFormat="1" ht="21.95" customHeight="1">
      <c r="B14" s="82">
        <v>9</v>
      </c>
      <c r="C14" s="83">
        <v>17754140</v>
      </c>
      <c r="D14" s="81" t="s">
        <v>66</v>
      </c>
      <c r="E14" s="83">
        <v>68</v>
      </c>
      <c r="F14" s="83" t="s">
        <v>65</v>
      </c>
      <c r="G14" s="83"/>
      <c r="H14" s="83"/>
      <c r="I14" s="83">
        <v>72</v>
      </c>
      <c r="J14" s="83" t="s">
        <v>60</v>
      </c>
      <c r="K14" s="83">
        <v>74</v>
      </c>
      <c r="L14" s="83" t="s">
        <v>55</v>
      </c>
      <c r="M14" s="83">
        <v>63</v>
      </c>
      <c r="N14" s="83" t="s">
        <v>60</v>
      </c>
      <c r="O14" s="83"/>
      <c r="P14" s="83"/>
      <c r="Q14" s="83">
        <v>53</v>
      </c>
      <c r="R14" s="83" t="s">
        <v>65</v>
      </c>
      <c r="S14" s="83">
        <f t="shared" si="0"/>
        <v>330</v>
      </c>
      <c r="T14" s="95">
        <f t="shared" si="1"/>
        <v>66</v>
      </c>
      <c r="U14" s="96">
        <v>9</v>
      </c>
      <c r="V14" s="115"/>
    </row>
    <row r="15" spans="2:22" s="1" customFormat="1" ht="21.95" customHeight="1">
      <c r="B15" s="82">
        <v>10</v>
      </c>
      <c r="C15" s="83">
        <v>17754133</v>
      </c>
      <c r="D15" s="81" t="s">
        <v>67</v>
      </c>
      <c r="E15" s="83">
        <v>72</v>
      </c>
      <c r="F15" s="83" t="s">
        <v>60</v>
      </c>
      <c r="G15" s="83"/>
      <c r="H15" s="83"/>
      <c r="I15" s="83">
        <v>66</v>
      </c>
      <c r="J15" s="83" t="s">
        <v>65</v>
      </c>
      <c r="K15" s="83">
        <v>63</v>
      </c>
      <c r="L15" s="83" t="s">
        <v>60</v>
      </c>
      <c r="M15" s="83">
        <v>65</v>
      </c>
      <c r="N15" s="83" t="s">
        <v>60</v>
      </c>
      <c r="O15" s="83">
        <v>63</v>
      </c>
      <c r="P15" s="83" t="s">
        <v>65</v>
      </c>
      <c r="Q15" s="83"/>
      <c r="R15" s="83"/>
      <c r="S15" s="83">
        <f t="shared" si="0"/>
        <v>329</v>
      </c>
      <c r="T15" s="95">
        <f t="shared" si="1"/>
        <v>65.8</v>
      </c>
      <c r="U15" s="96">
        <v>10</v>
      </c>
      <c r="V15" s="115"/>
    </row>
    <row r="16" spans="2:22" s="1" customFormat="1" ht="21.95" customHeight="1">
      <c r="B16" s="82">
        <v>11</v>
      </c>
      <c r="C16" s="83">
        <v>17754143</v>
      </c>
      <c r="D16" s="81" t="s">
        <v>68</v>
      </c>
      <c r="E16" s="83">
        <v>58</v>
      </c>
      <c r="F16" s="83" t="s">
        <v>69</v>
      </c>
      <c r="G16" s="83">
        <v>80</v>
      </c>
      <c r="H16" s="83" t="s">
        <v>55</v>
      </c>
      <c r="I16" s="83"/>
      <c r="J16" s="83"/>
      <c r="K16" s="83">
        <v>74</v>
      </c>
      <c r="L16" s="83" t="s">
        <v>55</v>
      </c>
      <c r="M16" s="83">
        <v>64</v>
      </c>
      <c r="N16" s="83" t="s">
        <v>60</v>
      </c>
      <c r="O16" s="83"/>
      <c r="P16" s="83"/>
      <c r="Q16" s="83">
        <v>48</v>
      </c>
      <c r="R16" s="83" t="s">
        <v>69</v>
      </c>
      <c r="S16" s="83">
        <f t="shared" si="0"/>
        <v>324</v>
      </c>
      <c r="T16" s="95">
        <f t="shared" si="1"/>
        <v>64.8</v>
      </c>
      <c r="U16" s="96">
        <v>11</v>
      </c>
      <c r="V16" s="115"/>
    </row>
    <row r="17" spans="2:22" s="1" customFormat="1" ht="21.95" customHeight="1">
      <c r="B17" s="82">
        <v>12</v>
      </c>
      <c r="C17" s="83">
        <v>17754128</v>
      </c>
      <c r="D17" s="81" t="s">
        <v>70</v>
      </c>
      <c r="E17" s="83">
        <v>61</v>
      </c>
      <c r="F17" s="83" t="s">
        <v>65</v>
      </c>
      <c r="G17" s="83">
        <v>77</v>
      </c>
      <c r="H17" s="83" t="s">
        <v>57</v>
      </c>
      <c r="I17" s="83"/>
      <c r="J17" s="83"/>
      <c r="K17" s="83">
        <v>66</v>
      </c>
      <c r="L17" s="83" t="s">
        <v>57</v>
      </c>
      <c r="M17" s="83">
        <v>66</v>
      </c>
      <c r="N17" s="83" t="s">
        <v>57</v>
      </c>
      <c r="O17" s="83"/>
      <c r="P17" s="83"/>
      <c r="Q17" s="83">
        <v>48</v>
      </c>
      <c r="R17" s="83" t="s">
        <v>69</v>
      </c>
      <c r="S17" s="83">
        <f t="shared" si="0"/>
        <v>318</v>
      </c>
      <c r="T17" s="95">
        <f t="shared" si="1"/>
        <v>63.6</v>
      </c>
      <c r="U17" s="96">
        <v>12</v>
      </c>
      <c r="V17" s="115"/>
    </row>
    <row r="18" spans="2:22" s="1" customFormat="1" ht="21.95" customHeight="1">
      <c r="B18" s="82">
        <v>13</v>
      </c>
      <c r="C18" s="83">
        <v>17754142</v>
      </c>
      <c r="D18" s="81" t="s">
        <v>71</v>
      </c>
      <c r="E18" s="83">
        <v>78</v>
      </c>
      <c r="F18" s="83" t="s">
        <v>57</v>
      </c>
      <c r="G18" s="83"/>
      <c r="H18" s="83"/>
      <c r="I18" s="83">
        <v>78</v>
      </c>
      <c r="J18" s="83" t="s">
        <v>57</v>
      </c>
      <c r="K18" s="83">
        <v>54</v>
      </c>
      <c r="L18" s="83" t="s">
        <v>69</v>
      </c>
      <c r="M18" s="83">
        <v>62</v>
      </c>
      <c r="N18" s="83" t="s">
        <v>60</v>
      </c>
      <c r="O18" s="83"/>
      <c r="P18" s="83"/>
      <c r="Q18" s="83">
        <v>45</v>
      </c>
      <c r="R18" s="83" t="s">
        <v>72</v>
      </c>
      <c r="S18" s="83">
        <f t="shared" si="0"/>
        <v>317</v>
      </c>
      <c r="T18" s="95">
        <f t="shared" si="1"/>
        <v>63.4</v>
      </c>
      <c r="U18" s="96">
        <v>13</v>
      </c>
      <c r="V18" s="115"/>
    </row>
    <row r="19" spans="2:22" s="1" customFormat="1" ht="21.95" customHeight="1">
      <c r="B19" s="82">
        <v>14</v>
      </c>
      <c r="C19" s="83">
        <v>17754138</v>
      </c>
      <c r="D19" s="81" t="s">
        <v>73</v>
      </c>
      <c r="E19" s="83">
        <v>56</v>
      </c>
      <c r="F19" s="83" t="s">
        <v>69</v>
      </c>
      <c r="G19" s="83">
        <v>70</v>
      </c>
      <c r="H19" s="83" t="s">
        <v>60</v>
      </c>
      <c r="I19" s="83"/>
      <c r="J19" s="83"/>
      <c r="K19" s="83">
        <v>66</v>
      </c>
      <c r="L19" s="83" t="s">
        <v>57</v>
      </c>
      <c r="M19" s="83">
        <v>59</v>
      </c>
      <c r="N19" s="83" t="s">
        <v>65</v>
      </c>
      <c r="O19" s="83"/>
      <c r="P19" s="83"/>
      <c r="Q19" s="83">
        <v>56</v>
      </c>
      <c r="R19" s="83" t="s">
        <v>60</v>
      </c>
      <c r="S19" s="83">
        <f t="shared" si="0"/>
        <v>307</v>
      </c>
      <c r="T19" s="95">
        <f t="shared" si="1"/>
        <v>61.4</v>
      </c>
      <c r="U19" s="96">
        <v>14</v>
      </c>
      <c r="V19" s="115"/>
    </row>
    <row r="20" spans="2:22" s="1" customFormat="1" ht="21.95" customHeight="1">
      <c r="B20" s="82">
        <v>15</v>
      </c>
      <c r="C20" s="83">
        <v>17754139</v>
      </c>
      <c r="D20" s="81" t="s">
        <v>74</v>
      </c>
      <c r="E20" s="83">
        <v>74</v>
      </c>
      <c r="F20" s="83" t="s">
        <v>60</v>
      </c>
      <c r="G20" s="83"/>
      <c r="H20" s="83"/>
      <c r="I20" s="83">
        <v>61</v>
      </c>
      <c r="J20" s="83" t="s">
        <v>69</v>
      </c>
      <c r="K20" s="83">
        <v>61</v>
      </c>
      <c r="L20" s="83" t="s">
        <v>65</v>
      </c>
      <c r="M20" s="83">
        <v>61</v>
      </c>
      <c r="N20" s="83" t="s">
        <v>60</v>
      </c>
      <c r="O20" s="83"/>
      <c r="P20" s="83"/>
      <c r="Q20" s="83">
        <v>45</v>
      </c>
      <c r="R20" s="83" t="s">
        <v>72</v>
      </c>
      <c r="S20" s="83">
        <f t="shared" si="0"/>
        <v>302</v>
      </c>
      <c r="T20" s="95">
        <f t="shared" si="1"/>
        <v>60.4</v>
      </c>
      <c r="U20" s="96">
        <v>15</v>
      </c>
      <c r="V20" s="115"/>
    </row>
    <row r="21" spans="2:22" s="1" customFormat="1" ht="21.95" customHeight="1">
      <c r="B21" s="82">
        <v>16</v>
      </c>
      <c r="C21" s="83">
        <v>17754127</v>
      </c>
      <c r="D21" s="81" t="s">
        <v>75</v>
      </c>
      <c r="E21" s="83">
        <v>61</v>
      </c>
      <c r="F21" s="83" t="s">
        <v>65</v>
      </c>
      <c r="G21" s="83"/>
      <c r="H21" s="83"/>
      <c r="I21" s="83">
        <v>64</v>
      </c>
      <c r="J21" s="83" t="s">
        <v>65</v>
      </c>
      <c r="K21" s="83">
        <v>64</v>
      </c>
      <c r="L21" s="83" t="s">
        <v>60</v>
      </c>
      <c r="M21" s="83">
        <v>63</v>
      </c>
      <c r="N21" s="83" t="s">
        <v>60</v>
      </c>
      <c r="O21" s="83"/>
      <c r="P21" s="83"/>
      <c r="Q21" s="83">
        <v>46</v>
      </c>
      <c r="R21" s="83" t="s">
        <v>69</v>
      </c>
      <c r="S21" s="83">
        <f t="shared" si="0"/>
        <v>298</v>
      </c>
      <c r="T21" s="95">
        <f t="shared" si="1"/>
        <v>59.6</v>
      </c>
      <c r="U21" s="96">
        <v>16</v>
      </c>
      <c r="V21" s="115" t="s">
        <v>76</v>
      </c>
    </row>
    <row r="22" spans="2:22" s="1" customFormat="1" ht="21.95" customHeight="1">
      <c r="B22" s="82">
        <v>17</v>
      </c>
      <c r="C22" s="83">
        <v>17754135</v>
      </c>
      <c r="D22" s="81" t="s">
        <v>77</v>
      </c>
      <c r="E22" s="83">
        <v>60</v>
      </c>
      <c r="F22" s="83" t="s">
        <v>69</v>
      </c>
      <c r="G22" s="83">
        <v>62</v>
      </c>
      <c r="H22" s="83" t="s">
        <v>69</v>
      </c>
      <c r="I22" s="83"/>
      <c r="J22" s="83"/>
      <c r="K22" s="83">
        <v>61</v>
      </c>
      <c r="L22" s="83" t="s">
        <v>65</v>
      </c>
      <c r="M22" s="83">
        <v>66</v>
      </c>
      <c r="N22" s="83" t="s">
        <v>57</v>
      </c>
      <c r="O22" s="83"/>
      <c r="P22" s="83"/>
      <c r="Q22" s="83">
        <v>45</v>
      </c>
      <c r="R22" s="83" t="s">
        <v>72</v>
      </c>
      <c r="S22" s="83">
        <f t="shared" si="0"/>
        <v>294</v>
      </c>
      <c r="T22" s="95">
        <f t="shared" si="1"/>
        <v>58.8</v>
      </c>
      <c r="U22" s="96">
        <v>17</v>
      </c>
      <c r="V22" s="115"/>
    </row>
    <row r="23" spans="2:22" s="1" customFormat="1" ht="21.95" customHeight="1">
      <c r="B23" s="84">
        <v>18</v>
      </c>
      <c r="C23" s="85">
        <v>17754137</v>
      </c>
      <c r="D23" s="86" t="s">
        <v>78</v>
      </c>
      <c r="E23" s="85">
        <v>47</v>
      </c>
      <c r="F23" s="85" t="s">
        <v>72</v>
      </c>
      <c r="G23" s="85"/>
      <c r="H23" s="85"/>
      <c r="I23" s="85">
        <v>63</v>
      </c>
      <c r="J23" s="85" t="s">
        <v>65</v>
      </c>
      <c r="K23" s="85">
        <v>61</v>
      </c>
      <c r="L23" s="85" t="s">
        <v>65</v>
      </c>
      <c r="M23" s="85">
        <v>60</v>
      </c>
      <c r="N23" s="85" t="s">
        <v>65</v>
      </c>
      <c r="O23" s="85"/>
      <c r="P23" s="85"/>
      <c r="Q23" s="85">
        <v>46</v>
      </c>
      <c r="R23" s="85" t="s">
        <v>69</v>
      </c>
      <c r="S23" s="85">
        <f t="shared" si="0"/>
        <v>277</v>
      </c>
      <c r="T23" s="97">
        <f t="shared" si="1"/>
        <v>55.4</v>
      </c>
      <c r="U23" s="98">
        <v>18</v>
      </c>
      <c r="V23" s="115"/>
    </row>
    <row r="24" spans="4:21" s="1" customFormat="1" ht="21.95" customHeight="1">
      <c r="D24" s="87" t="s">
        <v>79</v>
      </c>
      <c r="E24" s="128">
        <f aca="true" t="shared" si="2" ref="E24:I24">AVERAGE(E6:E23)</f>
        <v>72.83333333333333</v>
      </c>
      <c r="F24" s="129"/>
      <c r="G24" s="128">
        <f t="shared" si="2"/>
        <v>75.83333333333333</v>
      </c>
      <c r="H24" s="129"/>
      <c r="I24" s="128">
        <f t="shared" si="2"/>
        <v>72.22222222222223</v>
      </c>
      <c r="J24" s="129"/>
      <c r="K24" s="128">
        <f aca="true" t="shared" si="3" ref="K24:O24">AVERAGE(K6:K23)</f>
        <v>68</v>
      </c>
      <c r="L24" s="129"/>
      <c r="M24" s="128">
        <f t="shared" si="3"/>
        <v>71.88888888888889</v>
      </c>
      <c r="N24" s="129"/>
      <c r="O24" s="128">
        <f t="shared" si="3"/>
        <v>77.33333333333333</v>
      </c>
      <c r="P24" s="129"/>
      <c r="Q24" s="128">
        <f>AVERAGE(Q6:Q23)</f>
        <v>54</v>
      </c>
      <c r="R24" s="129"/>
      <c r="S24" s="124" t="s">
        <v>80</v>
      </c>
      <c r="T24" s="125"/>
      <c r="U24" s="89"/>
    </row>
    <row r="25" spans="4:21" s="1" customFormat="1" ht="21.95" customHeight="1">
      <c r="D25" s="112" t="s">
        <v>48</v>
      </c>
      <c r="E25" s="88" t="s">
        <v>51</v>
      </c>
      <c r="F25" s="30">
        <v>2</v>
      </c>
      <c r="G25" s="88" t="s">
        <v>51</v>
      </c>
      <c r="H25" s="30">
        <v>0</v>
      </c>
      <c r="I25" s="88" t="s">
        <v>51</v>
      </c>
      <c r="J25" s="30">
        <v>0</v>
      </c>
      <c r="K25" s="88" t="s">
        <v>51</v>
      </c>
      <c r="L25" s="30">
        <v>0</v>
      </c>
      <c r="M25" s="88" t="s">
        <v>51</v>
      </c>
      <c r="N25" s="30">
        <v>3</v>
      </c>
      <c r="O25" s="88" t="s">
        <v>51</v>
      </c>
      <c r="P25" s="30">
        <v>2</v>
      </c>
      <c r="Q25" s="88" t="s">
        <v>51</v>
      </c>
      <c r="R25" s="30">
        <v>0</v>
      </c>
      <c r="S25" s="118">
        <f aca="true" t="shared" si="4" ref="S25:S33">F25+H25+J25+L25+N25+P25+R25</f>
        <v>7</v>
      </c>
      <c r="T25" s="119"/>
      <c r="U25" s="89"/>
    </row>
    <row r="26" spans="4:21" s="1" customFormat="1" ht="21.95" customHeight="1">
      <c r="D26" s="113"/>
      <c r="E26" s="88" t="s">
        <v>52</v>
      </c>
      <c r="F26" s="30">
        <v>1</v>
      </c>
      <c r="G26" s="88" t="s">
        <v>52</v>
      </c>
      <c r="H26" s="30">
        <v>1</v>
      </c>
      <c r="I26" s="88" t="s">
        <v>52</v>
      </c>
      <c r="J26" s="30">
        <v>0</v>
      </c>
      <c r="K26" s="88" t="s">
        <v>52</v>
      </c>
      <c r="L26" s="30">
        <v>4</v>
      </c>
      <c r="M26" s="88" t="s">
        <v>52</v>
      </c>
      <c r="N26" s="30">
        <v>1</v>
      </c>
      <c r="O26" s="88" t="s">
        <v>52</v>
      </c>
      <c r="P26" s="30">
        <v>1</v>
      </c>
      <c r="Q26" s="88" t="s">
        <v>52</v>
      </c>
      <c r="R26" s="30">
        <v>0</v>
      </c>
      <c r="S26" s="118">
        <f t="shared" si="4"/>
        <v>8</v>
      </c>
      <c r="T26" s="119"/>
      <c r="U26" s="89"/>
    </row>
    <row r="27" spans="4:21" s="1" customFormat="1" ht="21.95" customHeight="1">
      <c r="D27" s="113"/>
      <c r="E27" s="88" t="s">
        <v>55</v>
      </c>
      <c r="F27" s="30">
        <v>2</v>
      </c>
      <c r="G27" s="88" t="s">
        <v>55</v>
      </c>
      <c r="H27" s="30">
        <v>2</v>
      </c>
      <c r="I27" s="88" t="s">
        <v>55</v>
      </c>
      <c r="J27" s="30">
        <v>1</v>
      </c>
      <c r="K27" s="88" t="s">
        <v>55</v>
      </c>
      <c r="L27" s="30">
        <v>3</v>
      </c>
      <c r="M27" s="88" t="s">
        <v>55</v>
      </c>
      <c r="N27" s="30">
        <v>3</v>
      </c>
      <c r="O27" s="88" t="s">
        <v>55</v>
      </c>
      <c r="P27" s="30">
        <v>0</v>
      </c>
      <c r="Q27" s="88" t="s">
        <v>55</v>
      </c>
      <c r="R27" s="30">
        <v>3</v>
      </c>
      <c r="S27" s="118">
        <f t="shared" si="4"/>
        <v>14</v>
      </c>
      <c r="T27" s="119"/>
      <c r="U27" s="89"/>
    </row>
    <row r="28" spans="4:21" s="1" customFormat="1" ht="21.95" customHeight="1">
      <c r="D28" s="113"/>
      <c r="E28" s="88" t="s">
        <v>57</v>
      </c>
      <c r="F28" s="30">
        <v>3</v>
      </c>
      <c r="G28" s="88" t="s">
        <v>57</v>
      </c>
      <c r="H28" s="30">
        <v>1</v>
      </c>
      <c r="I28" s="88" t="s">
        <v>57</v>
      </c>
      <c r="J28" s="30">
        <v>3</v>
      </c>
      <c r="K28" s="88" t="s">
        <v>57</v>
      </c>
      <c r="L28" s="30">
        <v>4</v>
      </c>
      <c r="M28" s="88" t="s">
        <v>57</v>
      </c>
      <c r="N28" s="30">
        <v>2</v>
      </c>
      <c r="O28" s="88" t="s">
        <v>57</v>
      </c>
      <c r="P28" s="30">
        <v>1</v>
      </c>
      <c r="Q28" s="88" t="s">
        <v>57</v>
      </c>
      <c r="R28" s="30">
        <v>1</v>
      </c>
      <c r="S28" s="118">
        <f t="shared" si="4"/>
        <v>15</v>
      </c>
      <c r="T28" s="119"/>
      <c r="U28" s="89"/>
    </row>
    <row r="29" spans="4:21" s="1" customFormat="1" ht="21.95" customHeight="1">
      <c r="D29" s="113"/>
      <c r="E29" s="88" t="s">
        <v>60</v>
      </c>
      <c r="F29" s="30">
        <v>3</v>
      </c>
      <c r="G29" s="88" t="s">
        <v>60</v>
      </c>
      <c r="H29" s="30">
        <v>1</v>
      </c>
      <c r="I29" s="88" t="s">
        <v>60</v>
      </c>
      <c r="J29" s="30">
        <v>1</v>
      </c>
      <c r="K29" s="88" t="s">
        <v>60</v>
      </c>
      <c r="L29" s="30">
        <v>2</v>
      </c>
      <c r="M29" s="88" t="s">
        <v>60</v>
      </c>
      <c r="N29" s="30">
        <v>7</v>
      </c>
      <c r="O29" s="88" t="s">
        <v>60</v>
      </c>
      <c r="P29" s="30">
        <v>0</v>
      </c>
      <c r="Q29" s="88" t="s">
        <v>60</v>
      </c>
      <c r="R29" s="30">
        <v>3</v>
      </c>
      <c r="S29" s="118">
        <f t="shared" si="4"/>
        <v>17</v>
      </c>
      <c r="T29" s="119"/>
      <c r="U29" s="89"/>
    </row>
    <row r="30" spans="4:21" s="1" customFormat="1" ht="21.95" customHeight="1">
      <c r="D30" s="113"/>
      <c r="E30" s="88" t="s">
        <v>65</v>
      </c>
      <c r="F30" s="30">
        <v>3</v>
      </c>
      <c r="G30" s="88" t="s">
        <v>65</v>
      </c>
      <c r="H30" s="30">
        <v>0</v>
      </c>
      <c r="I30" s="88" t="s">
        <v>65</v>
      </c>
      <c r="J30" s="30">
        <v>3</v>
      </c>
      <c r="K30" s="88" t="s">
        <v>65</v>
      </c>
      <c r="L30" s="30">
        <v>4</v>
      </c>
      <c r="M30" s="88" t="s">
        <v>65</v>
      </c>
      <c r="N30" s="30">
        <v>2</v>
      </c>
      <c r="O30" s="88" t="s">
        <v>65</v>
      </c>
      <c r="P30" s="30">
        <v>2</v>
      </c>
      <c r="Q30" s="88" t="s">
        <v>65</v>
      </c>
      <c r="R30" s="30">
        <v>1</v>
      </c>
      <c r="S30" s="118">
        <f t="shared" si="4"/>
        <v>15</v>
      </c>
      <c r="T30" s="119"/>
      <c r="U30" s="89"/>
    </row>
    <row r="31" spans="2:21" s="1" customFormat="1" ht="21.95" customHeight="1">
      <c r="B31" s="89"/>
      <c r="C31" s="89"/>
      <c r="D31" s="113"/>
      <c r="E31" s="88" t="s">
        <v>69</v>
      </c>
      <c r="F31" s="30">
        <v>3</v>
      </c>
      <c r="G31" s="88" t="s">
        <v>69</v>
      </c>
      <c r="H31" s="30">
        <v>1</v>
      </c>
      <c r="I31" s="88" t="s">
        <v>69</v>
      </c>
      <c r="J31" s="30">
        <v>1</v>
      </c>
      <c r="K31" s="88" t="s">
        <v>69</v>
      </c>
      <c r="L31" s="30">
        <v>1</v>
      </c>
      <c r="M31" s="88" t="s">
        <v>69</v>
      </c>
      <c r="N31" s="30">
        <v>0</v>
      </c>
      <c r="O31" s="88" t="s">
        <v>69</v>
      </c>
      <c r="P31" s="30">
        <v>0</v>
      </c>
      <c r="Q31" s="88" t="s">
        <v>69</v>
      </c>
      <c r="R31" s="30">
        <v>4</v>
      </c>
      <c r="S31" s="118">
        <f t="shared" si="4"/>
        <v>10</v>
      </c>
      <c r="T31" s="119"/>
      <c r="U31" s="89"/>
    </row>
    <row r="32" spans="2:21" s="1" customFormat="1" ht="21.95" customHeight="1">
      <c r="B32" s="89"/>
      <c r="C32" s="89"/>
      <c r="D32" s="113"/>
      <c r="E32" s="88" t="s">
        <v>72</v>
      </c>
      <c r="F32" s="30">
        <v>1</v>
      </c>
      <c r="G32" s="88" t="s">
        <v>72</v>
      </c>
      <c r="H32" s="30">
        <v>0</v>
      </c>
      <c r="I32" s="88" t="s">
        <v>72</v>
      </c>
      <c r="J32" s="30">
        <v>0</v>
      </c>
      <c r="K32" s="88" t="s">
        <v>72</v>
      </c>
      <c r="L32" s="30">
        <v>0</v>
      </c>
      <c r="M32" s="88" t="s">
        <v>72</v>
      </c>
      <c r="N32" s="30">
        <v>0</v>
      </c>
      <c r="O32" s="88" t="s">
        <v>72</v>
      </c>
      <c r="P32" s="30">
        <v>0</v>
      </c>
      <c r="Q32" s="88" t="s">
        <v>72</v>
      </c>
      <c r="R32" s="30">
        <v>3</v>
      </c>
      <c r="S32" s="118">
        <f t="shared" si="4"/>
        <v>4</v>
      </c>
      <c r="T32" s="119"/>
      <c r="U32" s="89"/>
    </row>
    <row r="33" spans="2:21" s="1" customFormat="1" ht="21.95" customHeight="1">
      <c r="B33" s="89"/>
      <c r="C33" s="89"/>
      <c r="D33" s="114"/>
      <c r="E33" s="88" t="s">
        <v>81</v>
      </c>
      <c r="F33" s="30">
        <v>0</v>
      </c>
      <c r="G33" s="88" t="s">
        <v>81</v>
      </c>
      <c r="H33" s="30">
        <v>0</v>
      </c>
      <c r="I33" s="88" t="s">
        <v>81</v>
      </c>
      <c r="J33" s="30">
        <v>0</v>
      </c>
      <c r="K33" s="88" t="s">
        <v>81</v>
      </c>
      <c r="L33" s="30">
        <v>0</v>
      </c>
      <c r="M33" s="88" t="s">
        <v>81</v>
      </c>
      <c r="N33" s="30">
        <v>0</v>
      </c>
      <c r="O33" s="88" t="s">
        <v>81</v>
      </c>
      <c r="P33" s="30">
        <v>0</v>
      </c>
      <c r="Q33" s="88" t="s">
        <v>81</v>
      </c>
      <c r="R33" s="30">
        <v>0</v>
      </c>
      <c r="S33" s="118">
        <f t="shared" si="4"/>
        <v>0</v>
      </c>
      <c r="T33" s="119"/>
      <c r="U33" s="89"/>
    </row>
    <row r="34" spans="2:21" s="1" customFormat="1" ht="21.95" customHeight="1">
      <c r="B34" s="89"/>
      <c r="C34" s="89"/>
      <c r="D34" s="90" t="s">
        <v>82</v>
      </c>
      <c r="E34" s="116">
        <v>100</v>
      </c>
      <c r="F34" s="117"/>
      <c r="G34" s="116">
        <v>100</v>
      </c>
      <c r="H34" s="117"/>
      <c r="I34" s="116">
        <v>100</v>
      </c>
      <c r="J34" s="117"/>
      <c r="K34" s="116">
        <v>100</v>
      </c>
      <c r="L34" s="117"/>
      <c r="M34" s="116">
        <v>100</v>
      </c>
      <c r="N34" s="117"/>
      <c r="O34" s="116">
        <v>100</v>
      </c>
      <c r="P34" s="117"/>
      <c r="Q34" s="116">
        <v>100</v>
      </c>
      <c r="R34" s="117"/>
      <c r="S34" s="118">
        <f>E34+H34+J34+L34+N34+P34+R34</f>
        <v>100</v>
      </c>
      <c r="T34" s="119"/>
      <c r="U34" s="89"/>
    </row>
    <row r="35" spans="2:21" s="1" customFormat="1" ht="21.95" customHeight="1">
      <c r="B35" s="89"/>
      <c r="C35" s="89"/>
      <c r="D35" s="91" t="s">
        <v>83</v>
      </c>
      <c r="E35" s="120">
        <v>54.1</v>
      </c>
      <c r="F35" s="121"/>
      <c r="G35" s="120">
        <v>62.5</v>
      </c>
      <c r="H35" s="121"/>
      <c r="I35" s="120">
        <v>50</v>
      </c>
      <c r="J35" s="121"/>
      <c r="K35" s="120">
        <v>61.1</v>
      </c>
      <c r="L35" s="121"/>
      <c r="M35" s="120">
        <v>64.5</v>
      </c>
      <c r="N35" s="121"/>
      <c r="O35" s="120">
        <v>70.8</v>
      </c>
      <c r="P35" s="121"/>
      <c r="Q35" s="120">
        <v>40.8</v>
      </c>
      <c r="R35" s="121"/>
      <c r="S35" s="122">
        <v>56.6</v>
      </c>
      <c r="T35" s="123"/>
      <c r="U35" s="89"/>
    </row>
    <row r="36" ht="15.75" customHeight="1">
      <c r="D36" s="74"/>
    </row>
    <row r="37" ht="15.75" customHeight="1">
      <c r="D37" s="74"/>
    </row>
    <row r="38" ht="15.75" customHeight="1">
      <c r="D38" s="74"/>
    </row>
    <row r="39" ht="15.75" customHeight="1">
      <c r="D39" s="74"/>
    </row>
    <row r="40" ht="15.75" customHeight="1">
      <c r="D40" s="74"/>
    </row>
    <row r="41" ht="15.75" customHeight="1">
      <c r="D41" s="74"/>
    </row>
    <row r="42" ht="15.75" customHeight="1">
      <c r="D42" s="74"/>
    </row>
    <row r="43" ht="15.75" customHeight="1">
      <c r="D43" s="74"/>
    </row>
    <row r="44" ht="15.75" customHeight="1">
      <c r="D44" s="74"/>
    </row>
    <row r="45" ht="15.75" customHeight="1">
      <c r="D45" s="74"/>
    </row>
    <row r="46" ht="15.75" customHeight="1">
      <c r="D46" s="74"/>
    </row>
    <row r="47" ht="15.75" customHeight="1">
      <c r="D47" s="74"/>
    </row>
    <row r="48" ht="15.75" customHeight="1">
      <c r="D48" s="74"/>
    </row>
    <row r="49" ht="15.75" customHeight="1">
      <c r="D49" s="74"/>
    </row>
    <row r="50" ht="15.75" customHeight="1">
      <c r="D50" s="74"/>
    </row>
    <row r="51" ht="15.75" customHeight="1">
      <c r="D51" s="74"/>
    </row>
    <row r="52" ht="15.75" customHeight="1">
      <c r="D52" s="74"/>
    </row>
    <row r="53" ht="15.75" customHeight="1">
      <c r="D53" s="74"/>
    </row>
    <row r="54" ht="15.75" customHeight="1">
      <c r="D54" s="74"/>
    </row>
    <row r="55" ht="15.75" customHeight="1">
      <c r="D55" s="74"/>
    </row>
    <row r="56" ht="15.75" customHeight="1">
      <c r="D56" s="74"/>
    </row>
    <row r="57" ht="15.75" customHeight="1">
      <c r="D57" s="74"/>
    </row>
    <row r="58" ht="15.75" customHeight="1">
      <c r="D58" s="74"/>
    </row>
    <row r="59" ht="15.75" customHeight="1">
      <c r="D59" s="74"/>
    </row>
    <row r="60" ht="15.75" customHeight="1">
      <c r="D60" s="74"/>
    </row>
    <row r="61" ht="15.75" customHeight="1">
      <c r="D61" s="74"/>
    </row>
    <row r="62" ht="15.75" customHeight="1">
      <c r="D62" s="74"/>
    </row>
    <row r="63" ht="15.75" customHeight="1">
      <c r="D63" s="74"/>
    </row>
    <row r="64" ht="15.75" customHeight="1">
      <c r="D64" s="74"/>
    </row>
    <row r="65" ht="15.75" customHeight="1">
      <c r="D65" s="74"/>
    </row>
    <row r="66" ht="15.75" customHeight="1">
      <c r="D66" s="74"/>
    </row>
    <row r="67" ht="15.75" customHeight="1">
      <c r="D67" s="74"/>
    </row>
    <row r="68" ht="15.75" customHeight="1">
      <c r="D68" s="74"/>
    </row>
    <row r="69" ht="15.75" customHeight="1">
      <c r="D69" s="74"/>
    </row>
    <row r="70" ht="15.75" customHeight="1">
      <c r="D70" s="74"/>
    </row>
    <row r="71" ht="15.75" customHeight="1">
      <c r="D71" s="74"/>
    </row>
    <row r="72" ht="15.75" customHeight="1">
      <c r="D72" s="74"/>
    </row>
    <row r="73" ht="15.75" customHeight="1">
      <c r="D73" s="74"/>
    </row>
    <row r="74" ht="15.75" customHeight="1">
      <c r="D74" s="74"/>
    </row>
    <row r="75" ht="15.75" customHeight="1">
      <c r="D75" s="74"/>
    </row>
    <row r="76" ht="15.75" customHeight="1">
      <c r="D76" s="74"/>
    </row>
    <row r="77" ht="15.75" customHeight="1">
      <c r="D77" s="74"/>
    </row>
    <row r="78" ht="15.75" customHeight="1">
      <c r="D78" s="74"/>
    </row>
    <row r="79" ht="15.75" customHeight="1">
      <c r="D79" s="74"/>
    </row>
    <row r="80" ht="15.75" customHeight="1">
      <c r="D80" s="74"/>
    </row>
    <row r="81" ht="15.75" customHeight="1">
      <c r="D81" s="74"/>
    </row>
    <row r="82" ht="15.75" customHeight="1">
      <c r="D82" s="74"/>
    </row>
    <row r="83" ht="15.75" customHeight="1">
      <c r="D83" s="74"/>
    </row>
    <row r="84" ht="15.75" customHeight="1">
      <c r="D84" s="74"/>
    </row>
    <row r="85" ht="15.75" customHeight="1">
      <c r="D85" s="74"/>
    </row>
    <row r="86" ht="15.75" customHeight="1">
      <c r="D86" s="74"/>
    </row>
    <row r="87" ht="15.75" customHeight="1">
      <c r="D87" s="74"/>
    </row>
    <row r="88" ht="15.75" customHeight="1">
      <c r="D88" s="74"/>
    </row>
    <row r="89" ht="15.75" customHeight="1">
      <c r="D89" s="74"/>
    </row>
    <row r="90" ht="15.75" customHeight="1">
      <c r="D90" s="74"/>
    </row>
    <row r="91" ht="15.75" customHeight="1">
      <c r="D91" s="74"/>
    </row>
  </sheetData>
  <mergeCells count="45">
    <mergeCell ref="B2:F2"/>
    <mergeCell ref="E4:F4"/>
    <mergeCell ref="G4:H4"/>
    <mergeCell ref="I4:J4"/>
    <mergeCell ref="K4:L4"/>
    <mergeCell ref="S29:T29"/>
    <mergeCell ref="O4:P4"/>
    <mergeCell ref="Q4:R4"/>
    <mergeCell ref="E24:F24"/>
    <mergeCell ref="G24:H24"/>
    <mergeCell ref="I24:J24"/>
    <mergeCell ref="K24:L24"/>
    <mergeCell ref="M24:N24"/>
    <mergeCell ref="O24:P24"/>
    <mergeCell ref="Q24:R24"/>
    <mergeCell ref="M4:N4"/>
    <mergeCell ref="O35:P35"/>
    <mergeCell ref="Q35:R35"/>
    <mergeCell ref="S35:T35"/>
    <mergeCell ref="S30:T30"/>
    <mergeCell ref="S31:T31"/>
    <mergeCell ref="S32:T32"/>
    <mergeCell ref="S33:T33"/>
    <mergeCell ref="O34:P34"/>
    <mergeCell ref="E35:F35"/>
    <mergeCell ref="G35:H35"/>
    <mergeCell ref="I35:J35"/>
    <mergeCell ref="K35:L35"/>
    <mergeCell ref="M35:N35"/>
    <mergeCell ref="D25:D33"/>
    <mergeCell ref="V6:V9"/>
    <mergeCell ref="V10:V20"/>
    <mergeCell ref="V21:V23"/>
    <mergeCell ref="Q34:R34"/>
    <mergeCell ref="S34:T34"/>
    <mergeCell ref="E34:F34"/>
    <mergeCell ref="G34:H34"/>
    <mergeCell ref="I34:J34"/>
    <mergeCell ref="K34:L34"/>
    <mergeCell ref="M34:N34"/>
    <mergeCell ref="S24:T24"/>
    <mergeCell ref="S25:T25"/>
    <mergeCell ref="S26:T26"/>
    <mergeCell ref="S27:T27"/>
    <mergeCell ref="S28:T28"/>
  </mergeCells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2ADB4-EA74-D146-90B0-CBF9A5952DCB}">
  <dimension ref="A1:A1"/>
  <sheetViews>
    <sheetView zoomScale="60" zoomScaleNormal="60" zoomScaleSheetLayoutView="100"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22"/>
  <sheetViews>
    <sheetView zoomScaleSheetLayoutView="100" workbookViewId="0" topLeftCell="A10">
      <selection activeCell="D3" sqref="D3"/>
    </sheetView>
  </sheetViews>
  <sheetFormatPr defaultColWidth="8.8515625" defaultRowHeight="12.75"/>
  <cols>
    <col min="1" max="1" width="8.8515625" style="37" customWidth="1"/>
    <col min="2" max="2" width="12.57421875" style="37" customWidth="1"/>
    <col min="3" max="3" width="21.421875" style="37" customWidth="1"/>
    <col min="4" max="5" width="8.8515625" style="37" customWidth="1"/>
    <col min="6" max="6" width="12.7109375" style="37" bestFit="1" customWidth="1"/>
    <col min="7" max="16" width="8.8515625" style="37" customWidth="1"/>
    <col min="17" max="17" width="13.00390625" style="37" customWidth="1"/>
    <col min="18" max="16384" width="8.8515625" style="37" customWidth="1"/>
  </cols>
  <sheetData>
    <row r="2" spans="1:5" ht="23.25">
      <c r="A2" s="143" t="s">
        <v>84</v>
      </c>
      <c r="B2" s="143"/>
      <c r="C2" s="143"/>
      <c r="D2" s="143"/>
      <c r="E2" s="39"/>
    </row>
    <row r="3" spans="1:18" ht="23.25">
      <c r="A3" s="40"/>
      <c r="B3" s="40"/>
      <c r="C3" s="40"/>
      <c r="D3" s="41"/>
      <c r="E3" s="41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24" customHeight="1">
      <c r="A4" s="43"/>
      <c r="B4" s="44" t="s">
        <v>35</v>
      </c>
      <c r="C4" s="45" t="s">
        <v>36</v>
      </c>
      <c r="D4" s="135" t="s">
        <v>37</v>
      </c>
      <c r="E4" s="136"/>
      <c r="F4" s="135" t="s">
        <v>38</v>
      </c>
      <c r="G4" s="136"/>
      <c r="H4" s="135" t="s">
        <v>85</v>
      </c>
      <c r="I4" s="136"/>
      <c r="J4" s="135" t="s">
        <v>86</v>
      </c>
      <c r="K4" s="136"/>
      <c r="L4" s="135" t="s">
        <v>87</v>
      </c>
      <c r="M4" s="136"/>
      <c r="N4" s="135" t="s">
        <v>88</v>
      </c>
      <c r="O4" s="136"/>
      <c r="P4" s="135"/>
      <c r="Q4" s="136"/>
      <c r="R4" s="66"/>
    </row>
    <row r="5" spans="1:18" s="38" customFormat="1" ht="21.95" customHeight="1">
      <c r="A5" s="46"/>
      <c r="B5" s="47"/>
      <c r="C5" s="48"/>
      <c r="D5" s="46" t="s">
        <v>47</v>
      </c>
      <c r="E5" s="49" t="s">
        <v>48</v>
      </c>
      <c r="F5" s="46" t="s">
        <v>49</v>
      </c>
      <c r="G5" s="49" t="s">
        <v>48</v>
      </c>
      <c r="H5" s="46" t="s">
        <v>47</v>
      </c>
      <c r="I5" s="49" t="s">
        <v>48</v>
      </c>
      <c r="J5" s="46" t="s">
        <v>47</v>
      </c>
      <c r="K5" s="49" t="s">
        <v>48</v>
      </c>
      <c r="L5" s="46" t="s">
        <v>47</v>
      </c>
      <c r="M5" s="49" t="s">
        <v>48</v>
      </c>
      <c r="N5" s="46" t="s">
        <v>49</v>
      </c>
      <c r="O5" s="49" t="s">
        <v>48</v>
      </c>
      <c r="P5" s="46" t="s">
        <v>89</v>
      </c>
      <c r="Q5" s="49" t="s">
        <v>45</v>
      </c>
      <c r="R5" s="67" t="s">
        <v>46</v>
      </c>
    </row>
    <row r="6" spans="1:18" s="38" customFormat="1" ht="21.95" customHeight="1">
      <c r="A6" s="50">
        <v>1</v>
      </c>
      <c r="B6" s="51">
        <v>17754145</v>
      </c>
      <c r="C6" s="52" t="s">
        <v>90</v>
      </c>
      <c r="D6" s="50">
        <v>63</v>
      </c>
      <c r="E6" s="53" t="s">
        <v>65</v>
      </c>
      <c r="F6" s="50">
        <v>67</v>
      </c>
      <c r="G6" s="53" t="s">
        <v>65</v>
      </c>
      <c r="H6" s="50"/>
      <c r="I6" s="53"/>
      <c r="J6" s="50">
        <v>82</v>
      </c>
      <c r="K6" s="53" t="s">
        <v>52</v>
      </c>
      <c r="L6" s="50">
        <v>71</v>
      </c>
      <c r="M6" s="53" t="s">
        <v>57</v>
      </c>
      <c r="N6" s="50">
        <v>88</v>
      </c>
      <c r="O6" s="53" t="s">
        <v>52</v>
      </c>
      <c r="P6" s="50">
        <v>371</v>
      </c>
      <c r="Q6" s="53">
        <f aca="true" t="shared" si="0" ref="Q6:Q10">P6/5</f>
        <v>74.2</v>
      </c>
      <c r="R6" s="67">
        <v>1</v>
      </c>
    </row>
    <row r="7" spans="1:18" s="38" customFormat="1" ht="21.95" customHeight="1">
      <c r="A7" s="50">
        <v>2</v>
      </c>
      <c r="B7" s="51">
        <v>17754146</v>
      </c>
      <c r="C7" s="52" t="s">
        <v>91</v>
      </c>
      <c r="D7" s="50">
        <v>54</v>
      </c>
      <c r="E7" s="53" t="s">
        <v>69</v>
      </c>
      <c r="F7" s="50"/>
      <c r="G7" s="53"/>
      <c r="H7" s="50">
        <v>88</v>
      </c>
      <c r="I7" s="53" t="s">
        <v>57</v>
      </c>
      <c r="J7" s="50">
        <v>61</v>
      </c>
      <c r="K7" s="53" t="s">
        <v>60</v>
      </c>
      <c r="L7" s="50">
        <v>59</v>
      </c>
      <c r="M7" s="53" t="s">
        <v>60</v>
      </c>
      <c r="N7" s="50">
        <v>81</v>
      </c>
      <c r="O7" s="53" t="s">
        <v>52</v>
      </c>
      <c r="P7" s="50">
        <v>343</v>
      </c>
      <c r="Q7" s="53">
        <f t="shared" si="0"/>
        <v>68.6</v>
      </c>
      <c r="R7" s="67">
        <v>2</v>
      </c>
    </row>
    <row r="8" spans="1:18" s="38" customFormat="1" ht="21.95" customHeight="1">
      <c r="A8" s="50">
        <v>3</v>
      </c>
      <c r="B8" s="51">
        <v>17754144</v>
      </c>
      <c r="C8" s="52" t="s">
        <v>66</v>
      </c>
      <c r="D8" s="50">
        <v>73</v>
      </c>
      <c r="E8" s="53" t="s">
        <v>60</v>
      </c>
      <c r="F8" s="50"/>
      <c r="G8" s="53"/>
      <c r="H8" s="50">
        <v>81</v>
      </c>
      <c r="I8" s="53" t="s">
        <v>60</v>
      </c>
      <c r="J8" s="50">
        <v>45</v>
      </c>
      <c r="K8" s="53" t="s">
        <v>72</v>
      </c>
      <c r="L8" s="50">
        <v>59</v>
      </c>
      <c r="M8" s="53" t="s">
        <v>60</v>
      </c>
      <c r="N8" s="50">
        <v>76</v>
      </c>
      <c r="O8" s="53" t="s">
        <v>55</v>
      </c>
      <c r="P8" s="50">
        <v>334</v>
      </c>
      <c r="Q8" s="53">
        <f t="shared" si="0"/>
        <v>66.8</v>
      </c>
      <c r="R8" s="67">
        <v>3</v>
      </c>
    </row>
    <row r="9" spans="1:18" s="38" customFormat="1" ht="21.95" customHeight="1">
      <c r="A9" s="50">
        <v>4</v>
      </c>
      <c r="B9" s="51">
        <v>17754148</v>
      </c>
      <c r="C9" s="52" t="s">
        <v>92</v>
      </c>
      <c r="D9" s="50">
        <v>51</v>
      </c>
      <c r="E9" s="53" t="s">
        <v>69</v>
      </c>
      <c r="F9" s="50">
        <v>54</v>
      </c>
      <c r="G9" s="53" t="s">
        <v>69</v>
      </c>
      <c r="H9" s="50"/>
      <c r="I9" s="53"/>
      <c r="J9" s="50">
        <v>45</v>
      </c>
      <c r="K9" s="53" t="s">
        <v>72</v>
      </c>
      <c r="L9" s="50">
        <v>53</v>
      </c>
      <c r="M9" s="53" t="s">
        <v>65</v>
      </c>
      <c r="N9" s="50">
        <v>73</v>
      </c>
      <c r="O9" s="53" t="s">
        <v>57</v>
      </c>
      <c r="P9" s="50">
        <v>276</v>
      </c>
      <c r="Q9" s="53">
        <f t="shared" si="0"/>
        <v>55.2</v>
      </c>
      <c r="R9" s="67">
        <v>4</v>
      </c>
    </row>
    <row r="10" spans="1:18" s="38" customFormat="1" ht="21.95" customHeight="1">
      <c r="A10" s="54">
        <v>5</v>
      </c>
      <c r="B10" s="55">
        <v>17754147</v>
      </c>
      <c r="C10" s="56" t="s">
        <v>93</v>
      </c>
      <c r="D10" s="54">
        <v>54</v>
      </c>
      <c r="E10" s="57" t="s">
        <v>69</v>
      </c>
      <c r="F10" s="54">
        <v>49</v>
      </c>
      <c r="G10" s="57" t="s">
        <v>72</v>
      </c>
      <c r="H10" s="54"/>
      <c r="I10" s="57"/>
      <c r="J10" s="64">
        <v>27</v>
      </c>
      <c r="K10" s="65" t="s">
        <v>81</v>
      </c>
      <c r="L10" s="54">
        <v>46</v>
      </c>
      <c r="M10" s="57" t="s">
        <v>72</v>
      </c>
      <c r="N10" s="54">
        <v>46</v>
      </c>
      <c r="O10" s="57" t="s">
        <v>72</v>
      </c>
      <c r="P10" s="54">
        <v>222</v>
      </c>
      <c r="Q10" s="57">
        <f t="shared" si="0"/>
        <v>44.4</v>
      </c>
      <c r="R10" s="68"/>
    </row>
    <row r="11" spans="1:18" s="38" customFormat="1" ht="21.95" customHeight="1">
      <c r="A11" s="58"/>
      <c r="B11" s="58"/>
      <c r="C11" s="59" t="s">
        <v>79</v>
      </c>
      <c r="D11" s="137">
        <f aca="true" t="shared" si="1" ref="D11:H11">AVERAGE(D6:D10)</f>
        <v>59</v>
      </c>
      <c r="E11" s="138"/>
      <c r="F11" s="139">
        <f t="shared" si="1"/>
        <v>56.666666666666664</v>
      </c>
      <c r="G11" s="140"/>
      <c r="H11" s="137">
        <f t="shared" si="1"/>
        <v>84.5</v>
      </c>
      <c r="I11" s="138"/>
      <c r="J11" s="137">
        <f aca="true" t="shared" si="2" ref="J11:N11">AVERAGE(J6:J10)</f>
        <v>52</v>
      </c>
      <c r="K11" s="138"/>
      <c r="L11" s="137">
        <f t="shared" si="2"/>
        <v>57.6</v>
      </c>
      <c r="M11" s="138"/>
      <c r="N11" s="137">
        <f t="shared" si="2"/>
        <v>72.8</v>
      </c>
      <c r="O11" s="138"/>
      <c r="P11" s="141" t="s">
        <v>94</v>
      </c>
      <c r="Q11" s="142"/>
      <c r="R11" s="69"/>
    </row>
    <row r="12" spans="3:18" s="38" customFormat="1" ht="21.95" customHeight="1">
      <c r="C12" s="60"/>
      <c r="D12" s="61" t="s">
        <v>51</v>
      </c>
      <c r="E12" s="62">
        <v>0</v>
      </c>
      <c r="F12" s="61" t="s">
        <v>51</v>
      </c>
      <c r="G12" s="62">
        <v>0</v>
      </c>
      <c r="H12" s="61" t="s">
        <v>51</v>
      </c>
      <c r="I12" s="62">
        <v>0</v>
      </c>
      <c r="J12" s="61" t="s">
        <v>51</v>
      </c>
      <c r="K12" s="62">
        <v>0</v>
      </c>
      <c r="L12" s="61" t="s">
        <v>51</v>
      </c>
      <c r="M12" s="62">
        <v>0</v>
      </c>
      <c r="N12" s="61" t="s">
        <v>51</v>
      </c>
      <c r="O12" s="62">
        <v>0</v>
      </c>
      <c r="P12" s="133">
        <f aca="true" t="shared" si="3" ref="P12:P20">E12+G12+I12+K12+M12+O12</f>
        <v>0</v>
      </c>
      <c r="Q12" s="134"/>
      <c r="R12" s="70"/>
    </row>
    <row r="13" spans="3:18" s="38" customFormat="1" ht="21.95" customHeight="1">
      <c r="C13" s="60"/>
      <c r="D13" s="61" t="s">
        <v>52</v>
      </c>
      <c r="E13" s="62">
        <v>0</v>
      </c>
      <c r="F13" s="61" t="s">
        <v>52</v>
      </c>
      <c r="G13" s="62">
        <v>0</v>
      </c>
      <c r="H13" s="61" t="s">
        <v>52</v>
      </c>
      <c r="I13" s="62">
        <v>0</v>
      </c>
      <c r="J13" s="61" t="s">
        <v>52</v>
      </c>
      <c r="K13" s="62">
        <v>1</v>
      </c>
      <c r="L13" s="61" t="s">
        <v>52</v>
      </c>
      <c r="M13" s="62">
        <v>0</v>
      </c>
      <c r="N13" s="61" t="s">
        <v>52</v>
      </c>
      <c r="O13" s="62">
        <v>2</v>
      </c>
      <c r="P13" s="133">
        <f t="shared" si="3"/>
        <v>3</v>
      </c>
      <c r="Q13" s="134"/>
      <c r="R13" s="70"/>
    </row>
    <row r="14" spans="3:18" s="38" customFormat="1" ht="21.95" customHeight="1">
      <c r="C14" s="60"/>
      <c r="D14" s="61" t="s">
        <v>55</v>
      </c>
      <c r="E14" s="62">
        <v>0</v>
      </c>
      <c r="F14" s="61" t="s">
        <v>55</v>
      </c>
      <c r="G14" s="62">
        <v>0</v>
      </c>
      <c r="H14" s="61" t="s">
        <v>55</v>
      </c>
      <c r="I14" s="62">
        <v>0</v>
      </c>
      <c r="J14" s="61" t="s">
        <v>55</v>
      </c>
      <c r="K14" s="62">
        <v>0</v>
      </c>
      <c r="L14" s="61" t="s">
        <v>55</v>
      </c>
      <c r="M14" s="62">
        <v>0</v>
      </c>
      <c r="N14" s="61" t="s">
        <v>55</v>
      </c>
      <c r="O14" s="62">
        <v>1</v>
      </c>
      <c r="P14" s="133">
        <f t="shared" si="3"/>
        <v>1</v>
      </c>
      <c r="Q14" s="134"/>
      <c r="R14" s="70"/>
    </row>
    <row r="15" spans="3:18" s="38" customFormat="1" ht="21.95" customHeight="1">
      <c r="C15" s="60"/>
      <c r="D15" s="61" t="s">
        <v>57</v>
      </c>
      <c r="E15" s="62">
        <v>0</v>
      </c>
      <c r="F15" s="61" t="s">
        <v>57</v>
      </c>
      <c r="G15" s="62">
        <v>0</v>
      </c>
      <c r="H15" s="61" t="s">
        <v>57</v>
      </c>
      <c r="I15" s="62">
        <v>1</v>
      </c>
      <c r="J15" s="61" t="s">
        <v>57</v>
      </c>
      <c r="K15" s="62">
        <v>0</v>
      </c>
      <c r="L15" s="61" t="s">
        <v>57</v>
      </c>
      <c r="M15" s="62">
        <v>1</v>
      </c>
      <c r="N15" s="61" t="s">
        <v>57</v>
      </c>
      <c r="O15" s="62">
        <v>1</v>
      </c>
      <c r="P15" s="133">
        <f t="shared" si="3"/>
        <v>3</v>
      </c>
      <c r="Q15" s="134"/>
      <c r="R15" s="70"/>
    </row>
    <row r="16" spans="3:18" s="38" customFormat="1" ht="21.95" customHeight="1">
      <c r="C16" s="60"/>
      <c r="D16" s="61" t="s">
        <v>60</v>
      </c>
      <c r="E16" s="62">
        <v>1</v>
      </c>
      <c r="F16" s="61" t="s">
        <v>60</v>
      </c>
      <c r="G16" s="62">
        <v>0</v>
      </c>
      <c r="H16" s="61" t="s">
        <v>60</v>
      </c>
      <c r="I16" s="62">
        <v>1</v>
      </c>
      <c r="J16" s="61" t="s">
        <v>60</v>
      </c>
      <c r="K16" s="62">
        <v>1</v>
      </c>
      <c r="L16" s="61" t="s">
        <v>60</v>
      </c>
      <c r="M16" s="62">
        <v>2</v>
      </c>
      <c r="N16" s="61" t="s">
        <v>60</v>
      </c>
      <c r="O16" s="62">
        <v>0</v>
      </c>
      <c r="P16" s="133">
        <f t="shared" si="3"/>
        <v>5</v>
      </c>
      <c r="Q16" s="134"/>
      <c r="R16" s="70"/>
    </row>
    <row r="17" spans="3:18" s="38" customFormat="1" ht="21.95" customHeight="1">
      <c r="C17" s="60"/>
      <c r="D17" s="61" t="s">
        <v>65</v>
      </c>
      <c r="E17" s="62">
        <v>1</v>
      </c>
      <c r="F17" s="61" t="s">
        <v>65</v>
      </c>
      <c r="G17" s="62">
        <v>1</v>
      </c>
      <c r="H17" s="61" t="s">
        <v>65</v>
      </c>
      <c r="I17" s="62">
        <v>0</v>
      </c>
      <c r="J17" s="61" t="s">
        <v>65</v>
      </c>
      <c r="K17" s="62">
        <v>0</v>
      </c>
      <c r="L17" s="61" t="s">
        <v>65</v>
      </c>
      <c r="M17" s="62">
        <v>1</v>
      </c>
      <c r="N17" s="61" t="s">
        <v>65</v>
      </c>
      <c r="O17" s="62">
        <v>0</v>
      </c>
      <c r="P17" s="133">
        <f t="shared" si="3"/>
        <v>3</v>
      </c>
      <c r="Q17" s="134"/>
      <c r="R17" s="70"/>
    </row>
    <row r="18" spans="3:18" s="38" customFormat="1" ht="21.95" customHeight="1">
      <c r="C18" s="60"/>
      <c r="D18" s="61" t="s">
        <v>69</v>
      </c>
      <c r="E18" s="62">
        <v>3</v>
      </c>
      <c r="F18" s="61" t="s">
        <v>69</v>
      </c>
      <c r="G18" s="62">
        <v>1</v>
      </c>
      <c r="H18" s="61" t="s">
        <v>69</v>
      </c>
      <c r="I18" s="62">
        <v>0</v>
      </c>
      <c r="J18" s="61" t="s">
        <v>69</v>
      </c>
      <c r="K18" s="62">
        <v>0</v>
      </c>
      <c r="L18" s="61" t="s">
        <v>69</v>
      </c>
      <c r="M18" s="62">
        <v>0</v>
      </c>
      <c r="N18" s="61" t="s">
        <v>69</v>
      </c>
      <c r="O18" s="62">
        <v>0</v>
      </c>
      <c r="P18" s="133">
        <f t="shared" si="3"/>
        <v>4</v>
      </c>
      <c r="Q18" s="134"/>
      <c r="R18" s="70"/>
    </row>
    <row r="19" spans="3:18" s="38" customFormat="1" ht="21.95" customHeight="1">
      <c r="C19" s="60"/>
      <c r="D19" s="61" t="s">
        <v>72</v>
      </c>
      <c r="E19" s="62">
        <v>0</v>
      </c>
      <c r="F19" s="61" t="s">
        <v>72</v>
      </c>
      <c r="G19" s="62">
        <v>1</v>
      </c>
      <c r="H19" s="61" t="s">
        <v>72</v>
      </c>
      <c r="I19" s="62">
        <v>0</v>
      </c>
      <c r="J19" s="61" t="s">
        <v>72</v>
      </c>
      <c r="K19" s="62">
        <v>2</v>
      </c>
      <c r="L19" s="61" t="s">
        <v>72</v>
      </c>
      <c r="M19" s="62">
        <v>1</v>
      </c>
      <c r="N19" s="61" t="s">
        <v>72</v>
      </c>
      <c r="O19" s="62">
        <v>1</v>
      </c>
      <c r="P19" s="133">
        <f t="shared" si="3"/>
        <v>5</v>
      </c>
      <c r="Q19" s="134"/>
      <c r="R19" s="70"/>
    </row>
    <row r="20" spans="3:18" s="38" customFormat="1" ht="21.95" customHeight="1">
      <c r="C20" s="60"/>
      <c r="D20" s="61" t="s">
        <v>81</v>
      </c>
      <c r="E20" s="62">
        <v>0</v>
      </c>
      <c r="F20" s="61" t="s">
        <v>81</v>
      </c>
      <c r="G20" s="62">
        <v>0</v>
      </c>
      <c r="H20" s="61" t="s">
        <v>81</v>
      </c>
      <c r="I20" s="62">
        <v>0</v>
      </c>
      <c r="J20" s="61" t="s">
        <v>81</v>
      </c>
      <c r="K20" s="62">
        <v>1</v>
      </c>
      <c r="L20" s="61" t="s">
        <v>81</v>
      </c>
      <c r="M20" s="62">
        <v>0</v>
      </c>
      <c r="N20" s="61" t="s">
        <v>81</v>
      </c>
      <c r="O20" s="62">
        <v>0</v>
      </c>
      <c r="P20" s="133">
        <f t="shared" si="3"/>
        <v>1</v>
      </c>
      <c r="Q20" s="134"/>
      <c r="R20" s="70"/>
    </row>
    <row r="21" spans="3:18" s="38" customFormat="1" ht="21.95" customHeight="1">
      <c r="C21" s="60" t="s">
        <v>82</v>
      </c>
      <c r="D21" s="133">
        <v>100</v>
      </c>
      <c r="E21" s="134"/>
      <c r="F21" s="133">
        <v>100</v>
      </c>
      <c r="G21" s="134"/>
      <c r="H21" s="133">
        <v>100</v>
      </c>
      <c r="I21" s="134"/>
      <c r="J21" s="133">
        <v>80</v>
      </c>
      <c r="K21" s="134"/>
      <c r="L21" s="133">
        <v>100</v>
      </c>
      <c r="M21" s="134"/>
      <c r="N21" s="133">
        <v>100</v>
      </c>
      <c r="O21" s="134"/>
      <c r="P21" s="133">
        <v>80</v>
      </c>
      <c r="Q21" s="134"/>
      <c r="R21" s="70"/>
    </row>
    <row r="22" spans="3:18" s="38" customFormat="1" ht="21.95" customHeight="1">
      <c r="C22" s="63" t="s">
        <v>83</v>
      </c>
      <c r="D22" s="131">
        <v>32.5</v>
      </c>
      <c r="E22" s="132"/>
      <c r="F22" s="131">
        <v>25</v>
      </c>
      <c r="G22" s="132"/>
      <c r="H22" s="131">
        <v>56.25</v>
      </c>
      <c r="I22" s="132"/>
      <c r="J22" s="131">
        <v>32.5</v>
      </c>
      <c r="K22" s="132"/>
      <c r="L22" s="131">
        <v>42.5</v>
      </c>
      <c r="M22" s="132"/>
      <c r="N22" s="131">
        <v>65</v>
      </c>
      <c r="O22" s="132"/>
      <c r="P22" s="131">
        <v>42</v>
      </c>
      <c r="Q22" s="132"/>
      <c r="R22" s="70"/>
    </row>
  </sheetData>
  <mergeCells count="38">
    <mergeCell ref="A2:D2"/>
    <mergeCell ref="D4:E4"/>
    <mergeCell ref="F4:G4"/>
    <mergeCell ref="H4:I4"/>
    <mergeCell ref="J4:K4"/>
    <mergeCell ref="P17:Q17"/>
    <mergeCell ref="N4:O4"/>
    <mergeCell ref="P4:Q4"/>
    <mergeCell ref="D11:E11"/>
    <mergeCell ref="F11:G11"/>
    <mergeCell ref="H11:I11"/>
    <mergeCell ref="J11:K11"/>
    <mergeCell ref="L11:M11"/>
    <mergeCell ref="N11:O11"/>
    <mergeCell ref="P11:Q11"/>
    <mergeCell ref="L4:M4"/>
    <mergeCell ref="P12:Q12"/>
    <mergeCell ref="P13:Q13"/>
    <mergeCell ref="P14:Q14"/>
    <mergeCell ref="P15:Q15"/>
    <mergeCell ref="P16:Q16"/>
    <mergeCell ref="P18:Q18"/>
    <mergeCell ref="P19:Q19"/>
    <mergeCell ref="P20:Q20"/>
    <mergeCell ref="D21:E21"/>
    <mergeCell ref="F21:G21"/>
    <mergeCell ref="H21:I21"/>
    <mergeCell ref="J21:K21"/>
    <mergeCell ref="L21:M21"/>
    <mergeCell ref="N21:O21"/>
    <mergeCell ref="P21:Q21"/>
    <mergeCell ref="P22:Q22"/>
    <mergeCell ref="D22:E22"/>
    <mergeCell ref="F22:G22"/>
    <mergeCell ref="H22:I22"/>
    <mergeCell ref="J22:K22"/>
    <mergeCell ref="L22:M22"/>
    <mergeCell ref="N22:O22"/>
  </mergeCells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00"/>
  <sheetViews>
    <sheetView zoomScaleSheetLayoutView="100" workbookViewId="0" topLeftCell="B35">
      <selection activeCell="H55" sqref="H55"/>
    </sheetView>
  </sheetViews>
  <sheetFormatPr defaultColWidth="14.421875" defaultRowHeight="15" customHeight="1"/>
  <cols>
    <col min="1" max="1" width="5.7109375" style="2" customWidth="1"/>
    <col min="2" max="2" width="13.140625" style="2" customWidth="1"/>
    <col min="3" max="3" width="21.28125" style="3" customWidth="1"/>
    <col min="4" max="17" width="9.7109375" style="2" customWidth="1"/>
    <col min="18" max="18" width="9.7109375" style="4" customWidth="1"/>
    <col min="19" max="16384" width="14.421875" style="4" customWidth="1"/>
  </cols>
  <sheetData>
    <row r="1" spans="2:5" ht="25.5">
      <c r="B1" s="162" t="s">
        <v>95</v>
      </c>
      <c r="C1" s="162"/>
      <c r="D1" s="162"/>
      <c r="E1" s="162"/>
    </row>
    <row r="2" ht="15">
      <c r="C2" s="5"/>
    </row>
    <row r="3" spans="1:18" s="1" customFormat="1" ht="21.95" customHeight="1">
      <c r="A3" s="6"/>
      <c r="B3" s="7" t="s">
        <v>35</v>
      </c>
      <c r="C3" s="8" t="s">
        <v>36</v>
      </c>
      <c r="D3" s="158" t="s">
        <v>96</v>
      </c>
      <c r="E3" s="159"/>
      <c r="F3" s="158" t="s">
        <v>97</v>
      </c>
      <c r="G3" s="159"/>
      <c r="H3" s="158" t="s">
        <v>98</v>
      </c>
      <c r="I3" s="159"/>
      <c r="J3" s="158" t="s">
        <v>99</v>
      </c>
      <c r="K3" s="159"/>
      <c r="L3" s="158" t="s">
        <v>100</v>
      </c>
      <c r="M3" s="159"/>
      <c r="N3" s="158" t="s">
        <v>101</v>
      </c>
      <c r="O3" s="159"/>
      <c r="P3" s="23" t="s">
        <v>44</v>
      </c>
      <c r="Q3" s="25" t="s">
        <v>45</v>
      </c>
      <c r="R3" s="26" t="s">
        <v>102</v>
      </c>
    </row>
    <row r="4" spans="1:18" s="1" customFormat="1" ht="21.95" customHeight="1">
      <c r="A4" s="9"/>
      <c r="B4" s="10"/>
      <c r="C4" s="11"/>
      <c r="D4" s="10" t="s">
        <v>47</v>
      </c>
      <c r="E4" s="10" t="s">
        <v>48</v>
      </c>
      <c r="F4" s="10" t="s">
        <v>49</v>
      </c>
      <c r="G4" s="10" t="s">
        <v>48</v>
      </c>
      <c r="H4" s="10" t="s">
        <v>47</v>
      </c>
      <c r="I4" s="10" t="s">
        <v>48</v>
      </c>
      <c r="J4" s="10" t="s">
        <v>47</v>
      </c>
      <c r="K4" s="10" t="s">
        <v>48</v>
      </c>
      <c r="L4" s="10" t="s">
        <v>47</v>
      </c>
      <c r="M4" s="10" t="s">
        <v>48</v>
      </c>
      <c r="N4" s="10" t="s">
        <v>49</v>
      </c>
      <c r="O4" s="10" t="s">
        <v>48</v>
      </c>
      <c r="P4" s="10"/>
      <c r="Q4" s="27"/>
      <c r="R4" s="28"/>
    </row>
    <row r="5" spans="1:19" s="1" customFormat="1" ht="21.95" customHeight="1">
      <c r="A5" s="12">
        <v>1</v>
      </c>
      <c r="B5" s="13">
        <v>17275517</v>
      </c>
      <c r="C5" s="11" t="s">
        <v>103</v>
      </c>
      <c r="D5" s="13">
        <v>93</v>
      </c>
      <c r="E5" s="13" t="s">
        <v>51</v>
      </c>
      <c r="F5" s="13">
        <v>94</v>
      </c>
      <c r="G5" s="13" t="s">
        <v>51</v>
      </c>
      <c r="H5" s="13">
        <v>88</v>
      </c>
      <c r="I5" s="13" t="s">
        <v>52</v>
      </c>
      <c r="J5" s="13">
        <v>95</v>
      </c>
      <c r="K5" s="13" t="s">
        <v>51</v>
      </c>
      <c r="L5" s="13">
        <v>98</v>
      </c>
      <c r="M5" s="13" t="s">
        <v>51</v>
      </c>
      <c r="N5" s="13">
        <v>100</v>
      </c>
      <c r="O5" s="13" t="s">
        <v>51</v>
      </c>
      <c r="P5" s="13">
        <f aca="true" t="shared" si="0" ref="P5:P41">D5+F5+H5+J5+L5+N5</f>
        <v>568</v>
      </c>
      <c r="Q5" s="29">
        <f aca="true" t="shared" si="1" ref="Q5:Q41">P5/6</f>
        <v>94.66666666666667</v>
      </c>
      <c r="R5" s="30">
        <v>1</v>
      </c>
      <c r="S5" s="151" t="s">
        <v>104</v>
      </c>
    </row>
    <row r="6" spans="1:19" s="1" customFormat="1" ht="21.95" customHeight="1">
      <c r="A6" s="12">
        <v>2</v>
      </c>
      <c r="B6" s="13">
        <v>17275546</v>
      </c>
      <c r="C6" s="11" t="s">
        <v>105</v>
      </c>
      <c r="D6" s="13">
        <v>83</v>
      </c>
      <c r="E6" s="13" t="s">
        <v>55</v>
      </c>
      <c r="F6" s="13">
        <v>95</v>
      </c>
      <c r="G6" s="13" t="s">
        <v>51</v>
      </c>
      <c r="H6" s="13">
        <v>87</v>
      </c>
      <c r="I6" s="13" t="s">
        <v>51</v>
      </c>
      <c r="J6" s="13">
        <v>95</v>
      </c>
      <c r="K6" s="13" t="s">
        <v>51</v>
      </c>
      <c r="L6" s="13">
        <v>97</v>
      </c>
      <c r="M6" s="13" t="s">
        <v>51</v>
      </c>
      <c r="N6" s="13">
        <v>99</v>
      </c>
      <c r="O6" s="13" t="s">
        <v>51</v>
      </c>
      <c r="P6" s="13">
        <f t="shared" si="0"/>
        <v>556</v>
      </c>
      <c r="Q6" s="29">
        <f t="shared" si="1"/>
        <v>92.66666666666667</v>
      </c>
      <c r="R6" s="30">
        <v>2</v>
      </c>
      <c r="S6" s="151"/>
    </row>
    <row r="7" spans="1:19" s="1" customFormat="1" ht="21.95" customHeight="1">
      <c r="A7" s="12">
        <v>3</v>
      </c>
      <c r="B7" s="13">
        <v>17275534</v>
      </c>
      <c r="C7" s="11" t="s">
        <v>106</v>
      </c>
      <c r="D7" s="13">
        <v>92</v>
      </c>
      <c r="E7" s="13" t="s">
        <v>51</v>
      </c>
      <c r="F7" s="13">
        <v>87</v>
      </c>
      <c r="G7" s="13" t="s">
        <v>52</v>
      </c>
      <c r="H7" s="13">
        <v>83</v>
      </c>
      <c r="I7" s="13" t="s">
        <v>52</v>
      </c>
      <c r="J7" s="13">
        <v>91</v>
      </c>
      <c r="K7" s="13" t="s">
        <v>51</v>
      </c>
      <c r="L7" s="13">
        <v>95</v>
      </c>
      <c r="M7" s="13" t="s">
        <v>51</v>
      </c>
      <c r="N7" s="13">
        <v>100</v>
      </c>
      <c r="O7" s="13" t="s">
        <v>51</v>
      </c>
      <c r="P7" s="13">
        <f t="shared" si="0"/>
        <v>548</v>
      </c>
      <c r="Q7" s="29">
        <f t="shared" si="1"/>
        <v>91.33333333333333</v>
      </c>
      <c r="R7" s="30">
        <v>3</v>
      </c>
      <c r="S7" s="151"/>
    </row>
    <row r="8" spans="1:19" s="1" customFormat="1" ht="21.95" customHeight="1">
      <c r="A8" s="12">
        <v>4</v>
      </c>
      <c r="B8" s="13">
        <v>17275518</v>
      </c>
      <c r="C8" s="11" t="s">
        <v>107</v>
      </c>
      <c r="D8" s="13">
        <v>78</v>
      </c>
      <c r="E8" s="13" t="s">
        <v>55</v>
      </c>
      <c r="F8" s="13">
        <v>89</v>
      </c>
      <c r="G8" s="13" t="s">
        <v>51</v>
      </c>
      <c r="H8" s="13">
        <v>81</v>
      </c>
      <c r="I8" s="13" t="s">
        <v>52</v>
      </c>
      <c r="J8" s="13">
        <v>95</v>
      </c>
      <c r="K8" s="13" t="s">
        <v>51</v>
      </c>
      <c r="L8" s="13">
        <v>94</v>
      </c>
      <c r="M8" s="13" t="s">
        <v>51</v>
      </c>
      <c r="N8" s="13">
        <v>100</v>
      </c>
      <c r="O8" s="13" t="s">
        <v>51</v>
      </c>
      <c r="P8" s="13">
        <f t="shared" si="0"/>
        <v>537</v>
      </c>
      <c r="Q8" s="29">
        <f t="shared" si="1"/>
        <v>89.5</v>
      </c>
      <c r="R8" s="30">
        <v>4</v>
      </c>
      <c r="S8" s="151" t="s">
        <v>108</v>
      </c>
    </row>
    <row r="9" spans="1:19" s="1" customFormat="1" ht="21.95" customHeight="1">
      <c r="A9" s="12">
        <v>5</v>
      </c>
      <c r="B9" s="13">
        <v>17275550</v>
      </c>
      <c r="C9" s="11" t="s">
        <v>109</v>
      </c>
      <c r="D9" s="13">
        <v>94</v>
      </c>
      <c r="E9" s="13" t="s">
        <v>51</v>
      </c>
      <c r="F9" s="13">
        <v>90</v>
      </c>
      <c r="G9" s="13" t="s">
        <v>51</v>
      </c>
      <c r="H9" s="13">
        <v>62</v>
      </c>
      <c r="I9" s="13" t="s">
        <v>57</v>
      </c>
      <c r="J9" s="13">
        <v>89</v>
      </c>
      <c r="K9" s="13" t="s">
        <v>52</v>
      </c>
      <c r="L9" s="13">
        <v>95</v>
      </c>
      <c r="M9" s="13" t="s">
        <v>51</v>
      </c>
      <c r="N9" s="13">
        <v>100</v>
      </c>
      <c r="O9" s="13" t="s">
        <v>51</v>
      </c>
      <c r="P9" s="13">
        <f t="shared" si="0"/>
        <v>530</v>
      </c>
      <c r="Q9" s="29">
        <f t="shared" si="1"/>
        <v>88.33333333333333</v>
      </c>
      <c r="R9" s="30">
        <v>5</v>
      </c>
      <c r="S9" s="151"/>
    </row>
    <row r="10" spans="1:19" s="1" customFormat="1" ht="21.95" customHeight="1">
      <c r="A10" s="12">
        <v>6</v>
      </c>
      <c r="B10" s="13">
        <v>17275541</v>
      </c>
      <c r="C10" s="11" t="s">
        <v>110</v>
      </c>
      <c r="D10" s="13">
        <v>75</v>
      </c>
      <c r="E10" s="13" t="s">
        <v>57</v>
      </c>
      <c r="F10" s="13">
        <v>85</v>
      </c>
      <c r="G10" s="13" t="s">
        <v>52</v>
      </c>
      <c r="H10" s="13">
        <v>74</v>
      </c>
      <c r="I10" s="13" t="s">
        <v>55</v>
      </c>
      <c r="J10" s="13">
        <v>88</v>
      </c>
      <c r="K10" s="13" t="s">
        <v>52</v>
      </c>
      <c r="L10" s="13">
        <v>93</v>
      </c>
      <c r="M10" s="13" t="s">
        <v>51</v>
      </c>
      <c r="N10" s="13">
        <v>99</v>
      </c>
      <c r="O10" s="13" t="s">
        <v>51</v>
      </c>
      <c r="P10" s="13">
        <f t="shared" si="0"/>
        <v>514</v>
      </c>
      <c r="Q10" s="29">
        <f t="shared" si="1"/>
        <v>85.66666666666667</v>
      </c>
      <c r="R10" s="30">
        <v>6</v>
      </c>
      <c r="S10" s="151"/>
    </row>
    <row r="11" spans="1:19" s="1" customFormat="1" ht="21.95" customHeight="1">
      <c r="A11" s="12">
        <v>7</v>
      </c>
      <c r="B11" s="13">
        <v>17275514</v>
      </c>
      <c r="C11" s="11" t="s">
        <v>111</v>
      </c>
      <c r="D11" s="13">
        <v>81</v>
      </c>
      <c r="E11" s="13" t="s">
        <v>55</v>
      </c>
      <c r="F11" s="13">
        <v>80</v>
      </c>
      <c r="G11" s="13" t="s">
        <v>55</v>
      </c>
      <c r="H11" s="13">
        <v>61</v>
      </c>
      <c r="I11" s="13" t="s">
        <v>57</v>
      </c>
      <c r="J11" s="13">
        <v>86</v>
      </c>
      <c r="K11" s="13" t="s">
        <v>52</v>
      </c>
      <c r="L11" s="13">
        <v>94</v>
      </c>
      <c r="M11" s="13" t="s">
        <v>51</v>
      </c>
      <c r="N11" s="13">
        <v>98</v>
      </c>
      <c r="O11" s="13" t="s">
        <v>51</v>
      </c>
      <c r="P11" s="13">
        <f t="shared" si="0"/>
        <v>500</v>
      </c>
      <c r="Q11" s="29">
        <f t="shared" si="1"/>
        <v>83.33333333333333</v>
      </c>
      <c r="R11" s="30">
        <v>7</v>
      </c>
      <c r="S11" s="151"/>
    </row>
    <row r="12" spans="1:19" s="1" customFormat="1" ht="21.95" customHeight="1">
      <c r="A12" s="12">
        <v>8</v>
      </c>
      <c r="B12" s="13">
        <v>17275549</v>
      </c>
      <c r="C12" s="11" t="s">
        <v>112</v>
      </c>
      <c r="D12" s="13">
        <v>80</v>
      </c>
      <c r="E12" s="13" t="s">
        <v>55</v>
      </c>
      <c r="F12" s="13">
        <v>90</v>
      </c>
      <c r="G12" s="13" t="s">
        <v>51</v>
      </c>
      <c r="H12" s="13">
        <v>59</v>
      </c>
      <c r="I12" s="13" t="s">
        <v>60</v>
      </c>
      <c r="J12" s="13">
        <v>82</v>
      </c>
      <c r="K12" s="13" t="s">
        <v>52</v>
      </c>
      <c r="L12" s="13">
        <v>94</v>
      </c>
      <c r="M12" s="13" t="s">
        <v>51</v>
      </c>
      <c r="N12" s="13">
        <v>95</v>
      </c>
      <c r="O12" s="13" t="s">
        <v>52</v>
      </c>
      <c r="P12" s="13">
        <f t="shared" si="0"/>
        <v>500</v>
      </c>
      <c r="Q12" s="29">
        <f t="shared" si="1"/>
        <v>83.33333333333333</v>
      </c>
      <c r="R12" s="30">
        <v>8</v>
      </c>
      <c r="S12" s="151"/>
    </row>
    <row r="13" spans="1:19" s="1" customFormat="1" ht="21.95" customHeight="1">
      <c r="A13" s="12">
        <v>9</v>
      </c>
      <c r="B13" s="13">
        <v>17275521</v>
      </c>
      <c r="C13" s="11" t="s">
        <v>113</v>
      </c>
      <c r="D13" s="13">
        <v>84</v>
      </c>
      <c r="E13" s="13" t="s">
        <v>52</v>
      </c>
      <c r="F13" s="13">
        <v>93</v>
      </c>
      <c r="G13" s="13" t="s">
        <v>51</v>
      </c>
      <c r="H13" s="13">
        <v>50</v>
      </c>
      <c r="I13" s="13" t="s">
        <v>65</v>
      </c>
      <c r="J13" s="13">
        <v>70</v>
      </c>
      <c r="K13" s="13" t="s">
        <v>55</v>
      </c>
      <c r="L13" s="13">
        <v>96</v>
      </c>
      <c r="M13" s="13" t="s">
        <v>51</v>
      </c>
      <c r="N13" s="13">
        <v>95</v>
      </c>
      <c r="O13" s="13" t="s">
        <v>52</v>
      </c>
      <c r="P13" s="13">
        <f t="shared" si="0"/>
        <v>488</v>
      </c>
      <c r="Q13" s="29">
        <f t="shared" si="1"/>
        <v>81.33333333333333</v>
      </c>
      <c r="R13" s="30">
        <v>9</v>
      </c>
      <c r="S13" s="151"/>
    </row>
    <row r="14" spans="1:19" s="1" customFormat="1" ht="21.95" customHeight="1">
      <c r="A14" s="12">
        <v>10</v>
      </c>
      <c r="B14" s="13">
        <v>17275531</v>
      </c>
      <c r="C14" s="11" t="s">
        <v>114</v>
      </c>
      <c r="D14" s="13">
        <v>85</v>
      </c>
      <c r="E14" s="13" t="s">
        <v>52</v>
      </c>
      <c r="F14" s="13">
        <v>82</v>
      </c>
      <c r="G14" s="13" t="s">
        <v>55</v>
      </c>
      <c r="H14" s="13">
        <v>53</v>
      </c>
      <c r="I14" s="13" t="s">
        <v>60</v>
      </c>
      <c r="J14" s="13">
        <v>80</v>
      </c>
      <c r="K14" s="13" t="s">
        <v>52</v>
      </c>
      <c r="L14" s="13">
        <v>78</v>
      </c>
      <c r="M14" s="13" t="s">
        <v>57</v>
      </c>
      <c r="N14" s="13">
        <v>93</v>
      </c>
      <c r="O14" s="13" t="s">
        <v>55</v>
      </c>
      <c r="P14" s="13">
        <f t="shared" si="0"/>
        <v>471</v>
      </c>
      <c r="Q14" s="29">
        <f t="shared" si="1"/>
        <v>78.5</v>
      </c>
      <c r="R14" s="30">
        <v>10</v>
      </c>
      <c r="S14" s="151"/>
    </row>
    <row r="15" spans="1:19" s="1" customFormat="1" ht="21.95" customHeight="1">
      <c r="A15" s="12">
        <v>11</v>
      </c>
      <c r="B15" s="13">
        <v>17275528</v>
      </c>
      <c r="C15" s="11" t="s">
        <v>115</v>
      </c>
      <c r="D15" s="13">
        <v>68</v>
      </c>
      <c r="E15" s="13" t="s">
        <v>60</v>
      </c>
      <c r="F15" s="13">
        <v>75</v>
      </c>
      <c r="G15" s="13" t="s">
        <v>57</v>
      </c>
      <c r="H15" s="13">
        <v>84</v>
      </c>
      <c r="I15" s="13" t="s">
        <v>51</v>
      </c>
      <c r="J15" s="13">
        <v>77</v>
      </c>
      <c r="K15" s="13" t="s">
        <v>55</v>
      </c>
      <c r="L15" s="13">
        <v>69</v>
      </c>
      <c r="M15" s="13" t="s">
        <v>60</v>
      </c>
      <c r="N15" s="13">
        <v>91</v>
      </c>
      <c r="O15" s="13" t="s">
        <v>57</v>
      </c>
      <c r="P15" s="13">
        <f t="shared" si="0"/>
        <v>464</v>
      </c>
      <c r="Q15" s="29">
        <f t="shared" si="1"/>
        <v>77.33333333333333</v>
      </c>
      <c r="R15" s="30">
        <v>11</v>
      </c>
      <c r="S15" s="151"/>
    </row>
    <row r="16" spans="1:19" s="1" customFormat="1" ht="21.95" customHeight="1">
      <c r="A16" s="12">
        <v>12</v>
      </c>
      <c r="B16" s="13">
        <v>17275535</v>
      </c>
      <c r="C16" s="11" t="s">
        <v>116</v>
      </c>
      <c r="D16" s="13">
        <v>74</v>
      </c>
      <c r="E16" s="13" t="s">
        <v>57</v>
      </c>
      <c r="F16" s="13">
        <v>80</v>
      </c>
      <c r="G16" s="13" t="s">
        <v>55</v>
      </c>
      <c r="H16" s="13">
        <v>50</v>
      </c>
      <c r="I16" s="13" t="s">
        <v>65</v>
      </c>
      <c r="J16" s="13">
        <v>78</v>
      </c>
      <c r="K16" s="13" t="s">
        <v>55</v>
      </c>
      <c r="L16" s="13">
        <v>88</v>
      </c>
      <c r="M16" s="13" t="s">
        <v>52</v>
      </c>
      <c r="N16" s="13">
        <v>92</v>
      </c>
      <c r="O16" s="13" t="s">
        <v>55</v>
      </c>
      <c r="P16" s="13">
        <f t="shared" si="0"/>
        <v>462</v>
      </c>
      <c r="Q16" s="29">
        <f t="shared" si="1"/>
        <v>77</v>
      </c>
      <c r="R16" s="30">
        <v>12</v>
      </c>
      <c r="S16" s="151"/>
    </row>
    <row r="17" spans="1:19" s="1" customFormat="1" ht="21.95" customHeight="1">
      <c r="A17" s="12">
        <v>13</v>
      </c>
      <c r="B17" s="13">
        <v>17275548</v>
      </c>
      <c r="C17" s="11" t="s">
        <v>117</v>
      </c>
      <c r="D17" s="13">
        <v>73</v>
      </c>
      <c r="E17" s="13" t="s">
        <v>57</v>
      </c>
      <c r="F17" s="13">
        <v>83</v>
      </c>
      <c r="G17" s="13" t="s">
        <v>55</v>
      </c>
      <c r="H17" s="13">
        <v>61</v>
      </c>
      <c r="I17" s="13" t="s">
        <v>57</v>
      </c>
      <c r="J17" s="13">
        <v>62</v>
      </c>
      <c r="K17" s="13" t="s">
        <v>57</v>
      </c>
      <c r="L17" s="13">
        <v>86</v>
      </c>
      <c r="M17" s="13" t="s">
        <v>52</v>
      </c>
      <c r="N17" s="13">
        <v>95</v>
      </c>
      <c r="O17" s="13" t="s">
        <v>52</v>
      </c>
      <c r="P17" s="13">
        <f t="shared" si="0"/>
        <v>460</v>
      </c>
      <c r="Q17" s="29">
        <f t="shared" si="1"/>
        <v>76.66666666666667</v>
      </c>
      <c r="R17" s="30">
        <v>13</v>
      </c>
      <c r="S17" s="151"/>
    </row>
    <row r="18" spans="1:19" s="1" customFormat="1" ht="21.95" customHeight="1">
      <c r="A18" s="12">
        <v>14</v>
      </c>
      <c r="B18" s="13">
        <v>17275527</v>
      </c>
      <c r="C18" s="11" t="s">
        <v>118</v>
      </c>
      <c r="D18" s="13">
        <v>65</v>
      </c>
      <c r="E18" s="13" t="s">
        <v>60</v>
      </c>
      <c r="F18" s="13">
        <v>87</v>
      </c>
      <c r="G18" s="13" t="s">
        <v>52</v>
      </c>
      <c r="H18" s="13">
        <v>72</v>
      </c>
      <c r="I18" s="13" t="s">
        <v>51</v>
      </c>
      <c r="J18" s="13">
        <v>51</v>
      </c>
      <c r="K18" s="13" t="s">
        <v>65</v>
      </c>
      <c r="L18" s="13">
        <v>91</v>
      </c>
      <c r="M18" s="13" t="s">
        <v>52</v>
      </c>
      <c r="N18" s="13">
        <v>93</v>
      </c>
      <c r="O18" s="13" t="s">
        <v>55</v>
      </c>
      <c r="P18" s="13">
        <f t="shared" si="0"/>
        <v>459</v>
      </c>
      <c r="Q18" s="29">
        <f t="shared" si="1"/>
        <v>76.5</v>
      </c>
      <c r="R18" s="30">
        <v>14</v>
      </c>
      <c r="S18" s="151"/>
    </row>
    <row r="19" spans="1:19" s="1" customFormat="1" ht="21.95" customHeight="1">
      <c r="A19" s="12">
        <v>15</v>
      </c>
      <c r="B19" s="13">
        <v>17275537</v>
      </c>
      <c r="C19" s="11" t="s">
        <v>119</v>
      </c>
      <c r="D19" s="13">
        <v>68</v>
      </c>
      <c r="E19" s="13" t="s">
        <v>60</v>
      </c>
      <c r="F19" s="13">
        <v>86</v>
      </c>
      <c r="G19" s="13" t="s">
        <v>52</v>
      </c>
      <c r="H19" s="13">
        <v>53</v>
      </c>
      <c r="I19" s="13" t="s">
        <v>55</v>
      </c>
      <c r="J19" s="13">
        <v>66</v>
      </c>
      <c r="K19" s="13" t="s">
        <v>57</v>
      </c>
      <c r="L19" s="13">
        <v>91</v>
      </c>
      <c r="M19" s="13" t="s">
        <v>52</v>
      </c>
      <c r="N19" s="13">
        <v>95</v>
      </c>
      <c r="O19" s="13" t="s">
        <v>52</v>
      </c>
      <c r="P19" s="13">
        <f t="shared" si="0"/>
        <v>459</v>
      </c>
      <c r="Q19" s="29">
        <f t="shared" si="1"/>
        <v>76.5</v>
      </c>
      <c r="R19" s="30">
        <v>15</v>
      </c>
      <c r="S19" s="151"/>
    </row>
    <row r="20" spans="1:19" s="1" customFormat="1" ht="21.95" customHeight="1">
      <c r="A20" s="12">
        <v>16</v>
      </c>
      <c r="B20" s="13">
        <v>17275539</v>
      </c>
      <c r="C20" s="11" t="s">
        <v>120</v>
      </c>
      <c r="D20" s="13">
        <v>79</v>
      </c>
      <c r="E20" s="13" t="s">
        <v>55</v>
      </c>
      <c r="F20" s="13">
        <v>93</v>
      </c>
      <c r="G20" s="13" t="s">
        <v>51</v>
      </c>
      <c r="H20" s="13">
        <v>67</v>
      </c>
      <c r="I20" s="13" t="s">
        <v>57</v>
      </c>
      <c r="J20" s="13">
        <v>46</v>
      </c>
      <c r="K20" s="13" t="s">
        <v>65</v>
      </c>
      <c r="L20" s="13">
        <v>75</v>
      </c>
      <c r="M20" s="13" t="s">
        <v>57</v>
      </c>
      <c r="N20" s="13">
        <v>90</v>
      </c>
      <c r="O20" s="13" t="s">
        <v>57</v>
      </c>
      <c r="P20" s="13">
        <f t="shared" si="0"/>
        <v>450</v>
      </c>
      <c r="Q20" s="29">
        <f t="shared" si="1"/>
        <v>75</v>
      </c>
      <c r="R20" s="30">
        <v>16</v>
      </c>
      <c r="S20" s="151"/>
    </row>
    <row r="21" spans="1:19" s="1" customFormat="1" ht="21.95" customHeight="1">
      <c r="A21" s="12">
        <v>17</v>
      </c>
      <c r="B21" s="13">
        <v>17275523</v>
      </c>
      <c r="C21" s="11" t="s">
        <v>121</v>
      </c>
      <c r="D21" s="13">
        <v>75</v>
      </c>
      <c r="E21" s="13" t="s">
        <v>57</v>
      </c>
      <c r="F21" s="13">
        <v>80</v>
      </c>
      <c r="G21" s="13" t="s">
        <v>55</v>
      </c>
      <c r="H21" s="13">
        <v>57</v>
      </c>
      <c r="I21" s="13" t="s">
        <v>55</v>
      </c>
      <c r="J21" s="13">
        <v>61</v>
      </c>
      <c r="K21" s="13" t="s">
        <v>57</v>
      </c>
      <c r="L21" s="13">
        <v>81</v>
      </c>
      <c r="M21" s="13" t="s">
        <v>55</v>
      </c>
      <c r="N21" s="13">
        <v>95</v>
      </c>
      <c r="O21" s="13" t="s">
        <v>52</v>
      </c>
      <c r="P21" s="13">
        <f t="shared" si="0"/>
        <v>449</v>
      </c>
      <c r="Q21" s="29">
        <f t="shared" si="1"/>
        <v>74.83333333333333</v>
      </c>
      <c r="R21" s="30">
        <v>17</v>
      </c>
      <c r="S21" s="151" t="s">
        <v>122</v>
      </c>
    </row>
    <row r="22" spans="1:19" s="1" customFormat="1" ht="21.95" customHeight="1">
      <c r="A22" s="12">
        <v>18</v>
      </c>
      <c r="B22" s="13">
        <v>17275547</v>
      </c>
      <c r="C22" s="11" t="s">
        <v>123</v>
      </c>
      <c r="D22" s="13">
        <v>70</v>
      </c>
      <c r="E22" s="13" t="s">
        <v>60</v>
      </c>
      <c r="F22" s="13">
        <v>71</v>
      </c>
      <c r="G22" s="13" t="s">
        <v>60</v>
      </c>
      <c r="H22" s="13">
        <v>44</v>
      </c>
      <c r="I22" s="13" t="s">
        <v>60</v>
      </c>
      <c r="J22" s="13">
        <v>67</v>
      </c>
      <c r="K22" s="13" t="s">
        <v>57</v>
      </c>
      <c r="L22" s="13">
        <v>95</v>
      </c>
      <c r="M22" s="13" t="s">
        <v>51</v>
      </c>
      <c r="N22" s="13">
        <v>95</v>
      </c>
      <c r="O22" s="13" t="s">
        <v>52</v>
      </c>
      <c r="P22" s="13">
        <f t="shared" si="0"/>
        <v>442</v>
      </c>
      <c r="Q22" s="29">
        <f t="shared" si="1"/>
        <v>73.66666666666667</v>
      </c>
      <c r="R22" s="30">
        <v>18</v>
      </c>
      <c r="S22" s="151"/>
    </row>
    <row r="23" spans="1:19" s="1" customFormat="1" ht="21.95" customHeight="1">
      <c r="A23" s="12">
        <v>19</v>
      </c>
      <c r="B23" s="13">
        <v>17275524</v>
      </c>
      <c r="C23" s="11" t="s">
        <v>124</v>
      </c>
      <c r="D23" s="13">
        <v>65</v>
      </c>
      <c r="E23" s="13" t="s">
        <v>60</v>
      </c>
      <c r="F23" s="13">
        <v>89</v>
      </c>
      <c r="G23" s="13" t="s">
        <v>51</v>
      </c>
      <c r="H23" s="13">
        <v>50</v>
      </c>
      <c r="I23" s="13" t="s">
        <v>57</v>
      </c>
      <c r="J23" s="13">
        <v>60</v>
      </c>
      <c r="K23" s="13" t="s">
        <v>57</v>
      </c>
      <c r="L23" s="13">
        <v>79</v>
      </c>
      <c r="M23" s="13" t="s">
        <v>57</v>
      </c>
      <c r="N23" s="13">
        <v>94</v>
      </c>
      <c r="O23" s="13" t="s">
        <v>55</v>
      </c>
      <c r="P23" s="13">
        <f t="shared" si="0"/>
        <v>437</v>
      </c>
      <c r="Q23" s="29">
        <f t="shared" si="1"/>
        <v>72.83333333333333</v>
      </c>
      <c r="R23" s="30">
        <v>19</v>
      </c>
      <c r="S23" s="151"/>
    </row>
    <row r="24" spans="1:19" s="1" customFormat="1" ht="21.95" customHeight="1">
      <c r="A24" s="12">
        <v>20</v>
      </c>
      <c r="B24" s="13">
        <v>17275515</v>
      </c>
      <c r="C24" s="11" t="s">
        <v>125</v>
      </c>
      <c r="D24" s="13">
        <v>58</v>
      </c>
      <c r="E24" s="13" t="s">
        <v>65</v>
      </c>
      <c r="F24" s="13">
        <v>73</v>
      </c>
      <c r="G24" s="13" t="s">
        <v>60</v>
      </c>
      <c r="H24" s="13">
        <v>70</v>
      </c>
      <c r="I24" s="13" t="s">
        <v>52</v>
      </c>
      <c r="J24" s="13">
        <v>68</v>
      </c>
      <c r="K24" s="13" t="s">
        <v>57</v>
      </c>
      <c r="L24" s="13">
        <v>74</v>
      </c>
      <c r="M24" s="13" t="s">
        <v>57</v>
      </c>
      <c r="N24" s="13">
        <v>86</v>
      </c>
      <c r="O24" s="13" t="s">
        <v>60</v>
      </c>
      <c r="P24" s="13">
        <f t="shared" si="0"/>
        <v>429</v>
      </c>
      <c r="Q24" s="29">
        <f t="shared" si="1"/>
        <v>71.5</v>
      </c>
      <c r="R24" s="30">
        <v>20</v>
      </c>
      <c r="S24" s="151"/>
    </row>
    <row r="25" spans="1:19" s="1" customFormat="1" ht="21.95" customHeight="1">
      <c r="A25" s="12">
        <v>21</v>
      </c>
      <c r="B25" s="13">
        <v>17275540</v>
      </c>
      <c r="C25" s="11" t="s">
        <v>126</v>
      </c>
      <c r="D25" s="13">
        <v>70</v>
      </c>
      <c r="E25" s="13" t="s">
        <v>60</v>
      </c>
      <c r="F25" s="13">
        <v>69</v>
      </c>
      <c r="G25" s="13" t="s">
        <v>60</v>
      </c>
      <c r="H25" s="13">
        <v>44</v>
      </c>
      <c r="I25" s="13" t="s">
        <v>69</v>
      </c>
      <c r="J25" s="13">
        <v>59</v>
      </c>
      <c r="K25" s="13" t="s">
        <v>60</v>
      </c>
      <c r="L25" s="13">
        <v>86</v>
      </c>
      <c r="M25" s="13" t="s">
        <v>52</v>
      </c>
      <c r="N25" s="13">
        <v>92</v>
      </c>
      <c r="O25" s="13" t="s">
        <v>55</v>
      </c>
      <c r="P25" s="13">
        <f t="shared" si="0"/>
        <v>420</v>
      </c>
      <c r="Q25" s="29">
        <f t="shared" si="1"/>
        <v>70</v>
      </c>
      <c r="R25" s="30">
        <v>21</v>
      </c>
      <c r="S25" s="151"/>
    </row>
    <row r="26" spans="1:19" s="1" customFormat="1" ht="21.95" customHeight="1">
      <c r="A26" s="12">
        <v>22</v>
      </c>
      <c r="B26" s="13">
        <v>17275520</v>
      </c>
      <c r="C26" s="11" t="s">
        <v>127</v>
      </c>
      <c r="D26" s="13">
        <v>59</v>
      </c>
      <c r="E26" s="13" t="s">
        <v>65</v>
      </c>
      <c r="F26" s="13">
        <v>77</v>
      </c>
      <c r="G26" s="13" t="s">
        <v>57</v>
      </c>
      <c r="H26" s="13">
        <v>49</v>
      </c>
      <c r="I26" s="13" t="s">
        <v>65</v>
      </c>
      <c r="J26" s="13">
        <v>67</v>
      </c>
      <c r="K26" s="13" t="s">
        <v>57</v>
      </c>
      <c r="L26" s="13">
        <v>78</v>
      </c>
      <c r="M26" s="13" t="s">
        <v>57</v>
      </c>
      <c r="N26" s="13">
        <v>89</v>
      </c>
      <c r="O26" s="13" t="s">
        <v>57</v>
      </c>
      <c r="P26" s="13">
        <f t="shared" si="0"/>
        <v>419</v>
      </c>
      <c r="Q26" s="29">
        <f t="shared" si="1"/>
        <v>69.83333333333333</v>
      </c>
      <c r="R26" s="30">
        <v>22</v>
      </c>
      <c r="S26" s="151"/>
    </row>
    <row r="27" spans="1:19" s="1" customFormat="1" ht="21.95" customHeight="1">
      <c r="A27" s="12">
        <v>23</v>
      </c>
      <c r="B27" s="13">
        <v>17275536</v>
      </c>
      <c r="C27" s="11" t="s">
        <v>128</v>
      </c>
      <c r="D27" s="13">
        <v>58</v>
      </c>
      <c r="E27" s="13" t="s">
        <v>65</v>
      </c>
      <c r="F27" s="13">
        <v>84</v>
      </c>
      <c r="G27" s="13" t="s">
        <v>52</v>
      </c>
      <c r="H27" s="13">
        <v>52</v>
      </c>
      <c r="I27" s="13" t="s">
        <v>60</v>
      </c>
      <c r="J27" s="13">
        <v>51</v>
      </c>
      <c r="K27" s="13" t="s">
        <v>65</v>
      </c>
      <c r="L27" s="13">
        <v>85</v>
      </c>
      <c r="M27" s="13" t="s">
        <v>55</v>
      </c>
      <c r="N27" s="13">
        <v>89</v>
      </c>
      <c r="O27" s="13" t="s">
        <v>57</v>
      </c>
      <c r="P27" s="13">
        <f t="shared" si="0"/>
        <v>419</v>
      </c>
      <c r="Q27" s="29">
        <f t="shared" si="1"/>
        <v>69.83333333333333</v>
      </c>
      <c r="R27" s="30">
        <v>23</v>
      </c>
      <c r="S27" s="151"/>
    </row>
    <row r="28" spans="1:19" s="1" customFormat="1" ht="21.95" customHeight="1">
      <c r="A28" s="12">
        <v>24</v>
      </c>
      <c r="B28" s="13">
        <v>17275530</v>
      </c>
      <c r="C28" s="11" t="s">
        <v>129</v>
      </c>
      <c r="D28" s="13">
        <v>63</v>
      </c>
      <c r="E28" s="13" t="s">
        <v>65</v>
      </c>
      <c r="F28" s="13">
        <v>80</v>
      </c>
      <c r="G28" s="13" t="s">
        <v>55</v>
      </c>
      <c r="H28" s="13">
        <v>44</v>
      </c>
      <c r="I28" s="13" t="s">
        <v>69</v>
      </c>
      <c r="J28" s="13">
        <v>51</v>
      </c>
      <c r="K28" s="13" t="s">
        <v>65</v>
      </c>
      <c r="L28" s="13">
        <v>79</v>
      </c>
      <c r="M28" s="13" t="s">
        <v>57</v>
      </c>
      <c r="N28" s="13">
        <v>92</v>
      </c>
      <c r="O28" s="13" t="s">
        <v>55</v>
      </c>
      <c r="P28" s="13">
        <f t="shared" si="0"/>
        <v>409</v>
      </c>
      <c r="Q28" s="29">
        <f t="shared" si="1"/>
        <v>68.16666666666667</v>
      </c>
      <c r="R28" s="30">
        <v>24</v>
      </c>
      <c r="S28" s="151"/>
    </row>
    <row r="29" spans="1:19" s="1" customFormat="1" ht="21.95" customHeight="1">
      <c r="A29" s="12">
        <v>25</v>
      </c>
      <c r="B29" s="13">
        <v>17275516</v>
      </c>
      <c r="C29" s="11" t="s">
        <v>130</v>
      </c>
      <c r="D29" s="13">
        <v>59</v>
      </c>
      <c r="E29" s="13" t="s">
        <v>65</v>
      </c>
      <c r="F29" s="13">
        <v>68</v>
      </c>
      <c r="G29" s="13" t="s">
        <v>65</v>
      </c>
      <c r="H29" s="13">
        <v>61</v>
      </c>
      <c r="I29" s="13" t="s">
        <v>52</v>
      </c>
      <c r="J29" s="13">
        <v>66</v>
      </c>
      <c r="K29" s="13" t="s">
        <v>57</v>
      </c>
      <c r="L29" s="13">
        <v>62</v>
      </c>
      <c r="M29" s="13" t="s">
        <v>65</v>
      </c>
      <c r="N29" s="13">
        <v>84</v>
      </c>
      <c r="O29" s="13" t="s">
        <v>60</v>
      </c>
      <c r="P29" s="13">
        <f t="shared" si="0"/>
        <v>400</v>
      </c>
      <c r="Q29" s="29">
        <f t="shared" si="1"/>
        <v>66.66666666666667</v>
      </c>
      <c r="R29" s="30">
        <v>25</v>
      </c>
      <c r="S29" s="151"/>
    </row>
    <row r="30" spans="1:19" s="1" customFormat="1" ht="21.95" customHeight="1">
      <c r="A30" s="12">
        <v>26</v>
      </c>
      <c r="B30" s="13">
        <v>17275544</v>
      </c>
      <c r="C30" s="11" t="s">
        <v>90</v>
      </c>
      <c r="D30" s="13">
        <v>56</v>
      </c>
      <c r="E30" s="13" t="s">
        <v>69</v>
      </c>
      <c r="F30" s="13">
        <v>64</v>
      </c>
      <c r="G30" s="13" t="s">
        <v>65</v>
      </c>
      <c r="H30" s="13">
        <v>53</v>
      </c>
      <c r="I30" s="13" t="s">
        <v>55</v>
      </c>
      <c r="J30" s="13">
        <v>48</v>
      </c>
      <c r="K30" s="13" t="s">
        <v>65</v>
      </c>
      <c r="L30" s="13">
        <v>83</v>
      </c>
      <c r="M30" s="13" t="s">
        <v>55</v>
      </c>
      <c r="N30" s="13">
        <v>92</v>
      </c>
      <c r="O30" s="13" t="s">
        <v>55</v>
      </c>
      <c r="P30" s="13">
        <f t="shared" si="0"/>
        <v>396</v>
      </c>
      <c r="Q30" s="29">
        <f t="shared" si="1"/>
        <v>66</v>
      </c>
      <c r="R30" s="30">
        <v>26</v>
      </c>
      <c r="S30" s="151"/>
    </row>
    <row r="31" spans="1:19" s="1" customFormat="1" ht="21.95" customHeight="1">
      <c r="A31" s="12">
        <v>27</v>
      </c>
      <c r="B31" s="13">
        <v>17275533</v>
      </c>
      <c r="C31" s="11" t="s">
        <v>131</v>
      </c>
      <c r="D31" s="13">
        <v>63</v>
      </c>
      <c r="E31" s="13" t="s">
        <v>65</v>
      </c>
      <c r="F31" s="13">
        <v>72</v>
      </c>
      <c r="G31" s="13" t="s">
        <v>60</v>
      </c>
      <c r="H31" s="13">
        <v>63</v>
      </c>
      <c r="I31" s="13" t="s">
        <v>52</v>
      </c>
      <c r="J31" s="13">
        <v>49</v>
      </c>
      <c r="K31" s="13" t="s">
        <v>65</v>
      </c>
      <c r="L31" s="13">
        <v>66</v>
      </c>
      <c r="M31" s="13" t="s">
        <v>60</v>
      </c>
      <c r="N31" s="13">
        <v>80</v>
      </c>
      <c r="O31" s="13" t="s">
        <v>60</v>
      </c>
      <c r="P31" s="13">
        <f t="shared" si="0"/>
        <v>393</v>
      </c>
      <c r="Q31" s="29">
        <f t="shared" si="1"/>
        <v>65.5</v>
      </c>
      <c r="R31" s="30">
        <v>27</v>
      </c>
      <c r="S31" s="151"/>
    </row>
    <row r="32" spans="1:19" s="1" customFormat="1" ht="21.95" customHeight="1">
      <c r="A32" s="12">
        <v>28</v>
      </c>
      <c r="B32" s="13">
        <v>17275545</v>
      </c>
      <c r="C32" s="11" t="s">
        <v>132</v>
      </c>
      <c r="D32" s="13">
        <v>52</v>
      </c>
      <c r="E32" s="13" t="s">
        <v>69</v>
      </c>
      <c r="F32" s="13">
        <v>81</v>
      </c>
      <c r="G32" s="13" t="s">
        <v>55</v>
      </c>
      <c r="H32" s="13">
        <v>47</v>
      </c>
      <c r="I32" s="13" t="s">
        <v>60</v>
      </c>
      <c r="J32" s="13">
        <v>46</v>
      </c>
      <c r="K32" s="13" t="s">
        <v>65</v>
      </c>
      <c r="L32" s="13">
        <v>61</v>
      </c>
      <c r="M32" s="13" t="s">
        <v>65</v>
      </c>
      <c r="N32" s="13">
        <v>83</v>
      </c>
      <c r="O32" s="13" t="s">
        <v>60</v>
      </c>
      <c r="P32" s="13">
        <f t="shared" si="0"/>
        <v>370</v>
      </c>
      <c r="Q32" s="29">
        <f t="shared" si="1"/>
        <v>61.666666666666664</v>
      </c>
      <c r="R32" s="30">
        <v>28</v>
      </c>
      <c r="S32" s="151"/>
    </row>
    <row r="33" spans="1:19" s="1" customFormat="1" ht="21.95" customHeight="1">
      <c r="A33" s="12">
        <v>29</v>
      </c>
      <c r="B33" s="13">
        <v>17275526</v>
      </c>
      <c r="C33" s="11" t="s">
        <v>133</v>
      </c>
      <c r="D33" s="13">
        <v>63</v>
      </c>
      <c r="E33" s="13" t="s">
        <v>65</v>
      </c>
      <c r="F33" s="13">
        <v>60</v>
      </c>
      <c r="G33" s="13" t="s">
        <v>69</v>
      </c>
      <c r="H33" s="13">
        <v>35</v>
      </c>
      <c r="I33" s="13" t="s">
        <v>72</v>
      </c>
      <c r="J33" s="13">
        <v>51</v>
      </c>
      <c r="K33" s="13" t="s">
        <v>65</v>
      </c>
      <c r="L33" s="13">
        <v>75</v>
      </c>
      <c r="M33" s="13" t="s">
        <v>57</v>
      </c>
      <c r="N33" s="13">
        <v>84</v>
      </c>
      <c r="O33" s="13" t="s">
        <v>60</v>
      </c>
      <c r="P33" s="13">
        <f t="shared" si="0"/>
        <v>368</v>
      </c>
      <c r="Q33" s="29">
        <f t="shared" si="1"/>
        <v>61.333333333333336</v>
      </c>
      <c r="R33" s="30">
        <v>29</v>
      </c>
      <c r="S33" s="151"/>
    </row>
    <row r="34" spans="1:19" s="1" customFormat="1" ht="21.95" customHeight="1">
      <c r="A34" s="12">
        <v>30</v>
      </c>
      <c r="B34" s="13">
        <v>17275542</v>
      </c>
      <c r="C34" s="11" t="s">
        <v>134</v>
      </c>
      <c r="D34" s="13">
        <v>65</v>
      </c>
      <c r="E34" s="13" t="s">
        <v>60</v>
      </c>
      <c r="F34" s="13">
        <v>84</v>
      </c>
      <c r="G34" s="13" t="s">
        <v>52</v>
      </c>
      <c r="H34" s="13">
        <v>37</v>
      </c>
      <c r="I34" s="13" t="s">
        <v>72</v>
      </c>
      <c r="J34" s="13">
        <v>38</v>
      </c>
      <c r="K34" s="13" t="s">
        <v>72</v>
      </c>
      <c r="L34" s="13">
        <v>58</v>
      </c>
      <c r="M34" s="13" t="s">
        <v>65</v>
      </c>
      <c r="N34" s="13">
        <v>85</v>
      </c>
      <c r="O34" s="13" t="s">
        <v>60</v>
      </c>
      <c r="P34" s="13">
        <f t="shared" si="0"/>
        <v>367</v>
      </c>
      <c r="Q34" s="29">
        <f t="shared" si="1"/>
        <v>61.166666666666664</v>
      </c>
      <c r="R34" s="30">
        <v>30</v>
      </c>
      <c r="S34" s="151"/>
    </row>
    <row r="35" spans="1:19" s="1" customFormat="1" ht="21.95" customHeight="1">
      <c r="A35" s="12">
        <v>31</v>
      </c>
      <c r="B35" s="13">
        <v>17275525</v>
      </c>
      <c r="C35" s="11" t="s">
        <v>135</v>
      </c>
      <c r="D35" s="13">
        <v>56</v>
      </c>
      <c r="E35" s="13" t="s">
        <v>69</v>
      </c>
      <c r="F35" s="13">
        <v>65</v>
      </c>
      <c r="G35" s="13" t="s">
        <v>65</v>
      </c>
      <c r="H35" s="13">
        <v>37</v>
      </c>
      <c r="I35" s="13" t="s">
        <v>69</v>
      </c>
      <c r="J35" s="13">
        <v>61</v>
      </c>
      <c r="K35" s="13" t="s">
        <v>57</v>
      </c>
      <c r="L35" s="13">
        <v>62</v>
      </c>
      <c r="M35" s="13" t="s">
        <v>65</v>
      </c>
      <c r="N35" s="13">
        <v>85</v>
      </c>
      <c r="O35" s="13" t="s">
        <v>60</v>
      </c>
      <c r="P35" s="13">
        <f t="shared" si="0"/>
        <v>366</v>
      </c>
      <c r="Q35" s="29">
        <f t="shared" si="1"/>
        <v>61</v>
      </c>
      <c r="R35" s="30">
        <v>31</v>
      </c>
      <c r="S35" s="151"/>
    </row>
    <row r="36" spans="1:19" s="1" customFormat="1" ht="21.95" customHeight="1">
      <c r="A36" s="12">
        <v>32</v>
      </c>
      <c r="B36" s="13">
        <v>17275543</v>
      </c>
      <c r="C36" s="11" t="s">
        <v>136</v>
      </c>
      <c r="D36" s="13">
        <v>48</v>
      </c>
      <c r="E36" s="13" t="s">
        <v>69</v>
      </c>
      <c r="F36" s="13">
        <v>62</v>
      </c>
      <c r="G36" s="13" t="s">
        <v>65</v>
      </c>
      <c r="H36" s="13">
        <v>52</v>
      </c>
      <c r="I36" s="13" t="s">
        <v>57</v>
      </c>
      <c r="J36" s="13">
        <v>39</v>
      </c>
      <c r="K36" s="13" t="s">
        <v>69</v>
      </c>
      <c r="L36" s="13">
        <v>68</v>
      </c>
      <c r="M36" s="13" t="s">
        <v>60</v>
      </c>
      <c r="N36" s="13">
        <v>78</v>
      </c>
      <c r="O36" s="13" t="s">
        <v>65</v>
      </c>
      <c r="P36" s="13">
        <f t="shared" si="0"/>
        <v>347</v>
      </c>
      <c r="Q36" s="29">
        <f t="shared" si="1"/>
        <v>57.833333333333336</v>
      </c>
      <c r="R36" s="30">
        <v>32</v>
      </c>
      <c r="S36" s="151" t="s">
        <v>137</v>
      </c>
    </row>
    <row r="37" spans="1:19" s="1" customFormat="1" ht="21.95" customHeight="1">
      <c r="A37" s="12">
        <v>33</v>
      </c>
      <c r="B37" s="13">
        <v>17275522</v>
      </c>
      <c r="C37" s="11" t="s">
        <v>138</v>
      </c>
      <c r="D37" s="13">
        <v>49</v>
      </c>
      <c r="E37" s="13" t="s">
        <v>69</v>
      </c>
      <c r="F37" s="13">
        <v>68</v>
      </c>
      <c r="G37" s="13" t="s">
        <v>65</v>
      </c>
      <c r="H37" s="13">
        <v>41</v>
      </c>
      <c r="I37" s="13" t="s">
        <v>65</v>
      </c>
      <c r="J37" s="13">
        <v>53</v>
      </c>
      <c r="K37" s="13" t="s">
        <v>60</v>
      </c>
      <c r="L37" s="13">
        <v>51</v>
      </c>
      <c r="M37" s="13" t="s">
        <v>69</v>
      </c>
      <c r="N37" s="13">
        <v>83</v>
      </c>
      <c r="O37" s="13" t="s">
        <v>60</v>
      </c>
      <c r="P37" s="13">
        <f t="shared" si="0"/>
        <v>345</v>
      </c>
      <c r="Q37" s="29">
        <f t="shared" si="1"/>
        <v>57.5</v>
      </c>
      <c r="R37" s="30">
        <v>33</v>
      </c>
      <c r="S37" s="151"/>
    </row>
    <row r="38" spans="1:19" s="1" customFormat="1" ht="21.95" customHeight="1">
      <c r="A38" s="12">
        <v>34</v>
      </c>
      <c r="B38" s="13">
        <v>17275532</v>
      </c>
      <c r="C38" s="14" t="s">
        <v>139</v>
      </c>
      <c r="D38" s="13">
        <v>54</v>
      </c>
      <c r="E38" s="13" t="s">
        <v>69</v>
      </c>
      <c r="F38" s="13">
        <v>56</v>
      </c>
      <c r="G38" s="13" t="s">
        <v>69</v>
      </c>
      <c r="H38" s="13">
        <v>48</v>
      </c>
      <c r="I38" s="13" t="s">
        <v>57</v>
      </c>
      <c r="J38" s="13">
        <v>41</v>
      </c>
      <c r="K38" s="13" t="s">
        <v>69</v>
      </c>
      <c r="L38" s="13">
        <v>72</v>
      </c>
      <c r="M38" s="13" t="s">
        <v>57</v>
      </c>
      <c r="N38" s="13">
        <v>73</v>
      </c>
      <c r="O38" s="13" t="s">
        <v>69</v>
      </c>
      <c r="P38" s="13">
        <f t="shared" si="0"/>
        <v>344</v>
      </c>
      <c r="Q38" s="29">
        <f t="shared" si="1"/>
        <v>57.333333333333336</v>
      </c>
      <c r="R38" s="30">
        <v>34</v>
      </c>
      <c r="S38" s="151"/>
    </row>
    <row r="39" spans="1:19" s="1" customFormat="1" ht="21.95" customHeight="1">
      <c r="A39" s="12">
        <v>35</v>
      </c>
      <c r="B39" s="13">
        <v>17275519</v>
      </c>
      <c r="C39" s="11" t="s">
        <v>140</v>
      </c>
      <c r="D39" s="13">
        <v>56</v>
      </c>
      <c r="E39" s="13" t="s">
        <v>69</v>
      </c>
      <c r="F39" s="13">
        <v>65</v>
      </c>
      <c r="G39" s="13" t="s">
        <v>65</v>
      </c>
      <c r="H39" s="13">
        <v>39</v>
      </c>
      <c r="I39" s="13" t="s">
        <v>69</v>
      </c>
      <c r="J39" s="13">
        <v>44</v>
      </c>
      <c r="K39" s="13" t="s">
        <v>69</v>
      </c>
      <c r="L39" s="13">
        <v>54</v>
      </c>
      <c r="M39" s="13" t="s">
        <v>69</v>
      </c>
      <c r="N39" s="13">
        <v>72</v>
      </c>
      <c r="O39" s="13" t="s">
        <v>69</v>
      </c>
      <c r="P39" s="13">
        <f t="shared" si="0"/>
        <v>330</v>
      </c>
      <c r="Q39" s="29">
        <f t="shared" si="1"/>
        <v>55</v>
      </c>
      <c r="R39" s="30">
        <v>35</v>
      </c>
      <c r="S39" s="151"/>
    </row>
    <row r="40" spans="1:19" s="1" customFormat="1" ht="21.95" customHeight="1">
      <c r="A40" s="12">
        <v>36</v>
      </c>
      <c r="B40" s="13">
        <v>17275538</v>
      </c>
      <c r="C40" s="11" t="s">
        <v>141</v>
      </c>
      <c r="D40" s="13">
        <v>46</v>
      </c>
      <c r="E40" s="13" t="s">
        <v>72</v>
      </c>
      <c r="F40" s="13">
        <v>52</v>
      </c>
      <c r="G40" s="13" t="s">
        <v>72</v>
      </c>
      <c r="H40" s="13">
        <v>56</v>
      </c>
      <c r="I40" s="13" t="s">
        <v>55</v>
      </c>
      <c r="J40" s="13">
        <v>38</v>
      </c>
      <c r="K40" s="13" t="s">
        <v>72</v>
      </c>
      <c r="L40" s="13">
        <v>64</v>
      </c>
      <c r="M40" s="13" t="s">
        <v>60</v>
      </c>
      <c r="N40" s="13">
        <v>74</v>
      </c>
      <c r="O40" s="13" t="s">
        <v>69</v>
      </c>
      <c r="P40" s="13">
        <f t="shared" si="0"/>
        <v>330</v>
      </c>
      <c r="Q40" s="29">
        <f t="shared" si="1"/>
        <v>55</v>
      </c>
      <c r="R40" s="30">
        <v>36</v>
      </c>
      <c r="S40" s="151"/>
    </row>
    <row r="41" spans="1:19" s="1" customFormat="1" ht="21.95" customHeight="1">
      <c r="A41" s="15">
        <v>37</v>
      </c>
      <c r="B41" s="16">
        <v>17275529</v>
      </c>
      <c r="C41" s="17" t="s">
        <v>142</v>
      </c>
      <c r="D41" s="16">
        <v>50</v>
      </c>
      <c r="E41" s="16" t="s">
        <v>69</v>
      </c>
      <c r="F41" s="16">
        <v>59</v>
      </c>
      <c r="G41" s="16" t="s">
        <v>69</v>
      </c>
      <c r="H41" s="16">
        <v>38</v>
      </c>
      <c r="I41" s="16" t="s">
        <v>69</v>
      </c>
      <c r="J41" s="16">
        <v>39</v>
      </c>
      <c r="K41" s="16" t="s">
        <v>69</v>
      </c>
      <c r="L41" s="16">
        <v>64</v>
      </c>
      <c r="M41" s="16" t="s">
        <v>60</v>
      </c>
      <c r="N41" s="16">
        <v>75</v>
      </c>
      <c r="O41" s="16" t="s">
        <v>69</v>
      </c>
      <c r="P41" s="16">
        <f t="shared" si="0"/>
        <v>325</v>
      </c>
      <c r="Q41" s="31">
        <f t="shared" si="1"/>
        <v>54.166666666666664</v>
      </c>
      <c r="R41" s="32">
        <v>37</v>
      </c>
      <c r="S41" s="152"/>
    </row>
    <row r="42" spans="1:19" s="1" customFormat="1" ht="21.95" customHeight="1">
      <c r="A42" s="18"/>
      <c r="B42" s="18"/>
      <c r="C42" s="19" t="s">
        <v>143</v>
      </c>
      <c r="D42" s="160">
        <f aca="true" t="shared" si="2" ref="D42:H42">AVERAGE(D5:D41)</f>
        <v>67.75675675675676</v>
      </c>
      <c r="E42" s="161"/>
      <c r="F42" s="160">
        <f t="shared" si="2"/>
        <v>77.51351351351352</v>
      </c>
      <c r="G42" s="161"/>
      <c r="H42" s="160">
        <f t="shared" si="2"/>
        <v>56.810810810810814</v>
      </c>
      <c r="I42" s="161"/>
      <c r="J42" s="160">
        <f aca="true" t="shared" si="3" ref="J42:N42">AVERAGE(J5:J41)</f>
        <v>63.45945945945946</v>
      </c>
      <c r="K42" s="161"/>
      <c r="L42" s="160">
        <f t="shared" si="3"/>
        <v>79.21621621621621</v>
      </c>
      <c r="M42" s="161"/>
      <c r="N42" s="160">
        <f t="shared" si="3"/>
        <v>89.5945945945946</v>
      </c>
      <c r="O42" s="161"/>
      <c r="P42" s="24">
        <f>AVERAGE(P5:P41)</f>
        <v>434.35135135135135</v>
      </c>
      <c r="Q42" s="33"/>
      <c r="R42" s="154" t="s">
        <v>144</v>
      </c>
      <c r="S42" s="155"/>
    </row>
    <row r="43" spans="1:19" s="1" customFormat="1" ht="21.95" customHeight="1">
      <c r="A43" s="18"/>
      <c r="B43" s="18"/>
      <c r="C43" s="148" t="s">
        <v>48</v>
      </c>
      <c r="D43" s="20" t="s">
        <v>51</v>
      </c>
      <c r="E43" s="20">
        <v>3</v>
      </c>
      <c r="F43" s="20" t="s">
        <v>51</v>
      </c>
      <c r="G43" s="20">
        <v>8</v>
      </c>
      <c r="H43" s="20" t="s">
        <v>51</v>
      </c>
      <c r="I43" s="20">
        <v>3</v>
      </c>
      <c r="J43" s="20" t="s">
        <v>51</v>
      </c>
      <c r="K43" s="20">
        <v>4</v>
      </c>
      <c r="L43" s="20" t="s">
        <v>51</v>
      </c>
      <c r="M43" s="20">
        <v>10</v>
      </c>
      <c r="N43" s="20" t="s">
        <v>51</v>
      </c>
      <c r="O43" s="20">
        <v>7</v>
      </c>
      <c r="P43" s="20">
        <f aca="true" t="shared" si="4" ref="P43:P51">E43+G43+I43+K43+M43+O43</f>
        <v>35</v>
      </c>
      <c r="Q43" s="34">
        <f>P43*8</f>
        <v>280</v>
      </c>
      <c r="R43" s="35">
        <f>E43+G43+I43+K43+M43</f>
        <v>28</v>
      </c>
      <c r="S43" s="36">
        <f>R43*8</f>
        <v>224</v>
      </c>
    </row>
    <row r="44" spans="1:19" s="1" customFormat="1" ht="21.95" customHeight="1">
      <c r="A44" s="18"/>
      <c r="B44" s="18"/>
      <c r="C44" s="149"/>
      <c r="D44" s="20" t="s">
        <v>52</v>
      </c>
      <c r="E44" s="20">
        <v>2</v>
      </c>
      <c r="F44" s="20" t="s">
        <v>52</v>
      </c>
      <c r="G44" s="20">
        <v>6</v>
      </c>
      <c r="H44" s="20" t="s">
        <v>52</v>
      </c>
      <c r="I44" s="20">
        <v>6</v>
      </c>
      <c r="J44" s="20" t="s">
        <v>52</v>
      </c>
      <c r="K44" s="20">
        <v>5</v>
      </c>
      <c r="L44" s="20" t="s">
        <v>52</v>
      </c>
      <c r="M44" s="20">
        <v>5</v>
      </c>
      <c r="N44" s="20" t="s">
        <v>52</v>
      </c>
      <c r="O44" s="20">
        <v>6</v>
      </c>
      <c r="P44" s="20">
        <f t="shared" si="4"/>
        <v>30</v>
      </c>
      <c r="Q44" s="34">
        <f>P44*7</f>
        <v>210</v>
      </c>
      <c r="R44" s="35">
        <f aca="true" t="shared" si="5" ref="R44:R51">E44+G44+I44+K44+M44</f>
        <v>24</v>
      </c>
      <c r="S44" s="36">
        <f>R44*7</f>
        <v>168</v>
      </c>
    </row>
    <row r="45" spans="1:19" s="1" customFormat="1" ht="21.95" customHeight="1">
      <c r="A45" s="18"/>
      <c r="B45" s="18"/>
      <c r="C45" s="149"/>
      <c r="D45" s="20" t="s">
        <v>55</v>
      </c>
      <c r="E45" s="20">
        <v>5</v>
      </c>
      <c r="F45" s="20" t="s">
        <v>55</v>
      </c>
      <c r="G45" s="20">
        <v>7</v>
      </c>
      <c r="H45" s="20" t="s">
        <v>55</v>
      </c>
      <c r="I45" s="20">
        <v>5</v>
      </c>
      <c r="J45" s="20" t="s">
        <v>55</v>
      </c>
      <c r="K45" s="20">
        <v>3</v>
      </c>
      <c r="L45" s="20" t="s">
        <v>55</v>
      </c>
      <c r="M45" s="20">
        <v>3</v>
      </c>
      <c r="N45" s="20" t="s">
        <v>55</v>
      </c>
      <c r="O45" s="20">
        <v>7</v>
      </c>
      <c r="P45" s="20">
        <f t="shared" si="4"/>
        <v>30</v>
      </c>
      <c r="Q45" s="34">
        <f>P45*6</f>
        <v>180</v>
      </c>
      <c r="R45" s="35">
        <f t="shared" si="5"/>
        <v>23</v>
      </c>
      <c r="S45" s="36">
        <f>R45*6</f>
        <v>138</v>
      </c>
    </row>
    <row r="46" spans="1:19" s="1" customFormat="1" ht="21.95" customHeight="1">
      <c r="A46" s="18"/>
      <c r="B46" s="18"/>
      <c r="C46" s="149"/>
      <c r="D46" s="20" t="s">
        <v>57</v>
      </c>
      <c r="E46" s="20">
        <v>4</v>
      </c>
      <c r="F46" s="20" t="s">
        <v>57</v>
      </c>
      <c r="G46" s="20">
        <v>2</v>
      </c>
      <c r="H46" s="20" t="s">
        <v>57</v>
      </c>
      <c r="I46" s="20">
        <v>7</v>
      </c>
      <c r="J46" s="20" t="s">
        <v>57</v>
      </c>
      <c r="K46" s="20">
        <v>9</v>
      </c>
      <c r="L46" s="20" t="s">
        <v>57</v>
      </c>
      <c r="M46" s="20">
        <v>8</v>
      </c>
      <c r="N46" s="20" t="s">
        <v>57</v>
      </c>
      <c r="O46" s="20">
        <v>4</v>
      </c>
      <c r="P46" s="20">
        <f t="shared" si="4"/>
        <v>34</v>
      </c>
      <c r="Q46" s="34">
        <f>P46*5</f>
        <v>170</v>
      </c>
      <c r="R46" s="35">
        <f t="shared" si="5"/>
        <v>30</v>
      </c>
      <c r="S46" s="36">
        <v>150</v>
      </c>
    </row>
    <row r="47" spans="1:19" s="1" customFormat="1" ht="21.95" customHeight="1">
      <c r="A47" s="18"/>
      <c r="B47" s="18"/>
      <c r="C47" s="149"/>
      <c r="D47" s="20" t="s">
        <v>60</v>
      </c>
      <c r="E47" s="20">
        <v>7</v>
      </c>
      <c r="F47" s="20" t="s">
        <v>60</v>
      </c>
      <c r="G47" s="20">
        <v>4</v>
      </c>
      <c r="H47" s="20" t="s">
        <v>60</v>
      </c>
      <c r="I47" s="20">
        <v>5</v>
      </c>
      <c r="J47" s="20" t="s">
        <v>60</v>
      </c>
      <c r="K47" s="20">
        <v>2</v>
      </c>
      <c r="L47" s="20" t="s">
        <v>60</v>
      </c>
      <c r="M47" s="20">
        <v>5</v>
      </c>
      <c r="N47" s="20" t="s">
        <v>60</v>
      </c>
      <c r="O47" s="20">
        <v>8</v>
      </c>
      <c r="P47" s="20">
        <f t="shared" si="4"/>
        <v>31</v>
      </c>
      <c r="Q47" s="34">
        <f>P47*4</f>
        <v>124</v>
      </c>
      <c r="R47" s="35">
        <f t="shared" si="5"/>
        <v>23</v>
      </c>
      <c r="S47" s="36">
        <f>R47*4</f>
        <v>92</v>
      </c>
    </row>
    <row r="48" spans="1:19" s="1" customFormat="1" ht="21.95" customHeight="1">
      <c r="A48" s="18"/>
      <c r="B48" s="18"/>
      <c r="C48" s="149"/>
      <c r="D48" s="20" t="s">
        <v>65</v>
      </c>
      <c r="E48" s="20">
        <v>7</v>
      </c>
      <c r="F48" s="20" t="s">
        <v>65</v>
      </c>
      <c r="G48" s="20">
        <v>6</v>
      </c>
      <c r="H48" s="20" t="s">
        <v>65</v>
      </c>
      <c r="I48" s="20">
        <v>4</v>
      </c>
      <c r="J48" s="20" t="s">
        <v>65</v>
      </c>
      <c r="K48" s="20">
        <v>8</v>
      </c>
      <c r="L48" s="20" t="s">
        <v>65</v>
      </c>
      <c r="M48" s="20">
        <v>4</v>
      </c>
      <c r="N48" s="20" t="s">
        <v>65</v>
      </c>
      <c r="O48" s="20">
        <v>1</v>
      </c>
      <c r="P48" s="20">
        <f t="shared" si="4"/>
        <v>30</v>
      </c>
      <c r="Q48" s="34">
        <f>P48*3</f>
        <v>90</v>
      </c>
      <c r="R48" s="35">
        <f t="shared" si="5"/>
        <v>29</v>
      </c>
      <c r="S48" s="36">
        <f>R48*3</f>
        <v>87</v>
      </c>
    </row>
    <row r="49" spans="1:19" s="1" customFormat="1" ht="21.95" customHeight="1">
      <c r="A49" s="18"/>
      <c r="B49" s="18"/>
      <c r="C49" s="149"/>
      <c r="D49" s="20" t="s">
        <v>69</v>
      </c>
      <c r="E49" s="20">
        <v>8</v>
      </c>
      <c r="F49" s="20" t="s">
        <v>69</v>
      </c>
      <c r="G49" s="20">
        <v>3</v>
      </c>
      <c r="H49" s="20" t="s">
        <v>69</v>
      </c>
      <c r="I49" s="20">
        <v>5</v>
      </c>
      <c r="J49" s="20" t="s">
        <v>69</v>
      </c>
      <c r="K49" s="20">
        <v>4</v>
      </c>
      <c r="L49" s="20" t="s">
        <v>69</v>
      </c>
      <c r="M49" s="20">
        <v>2</v>
      </c>
      <c r="N49" s="20" t="s">
        <v>69</v>
      </c>
      <c r="O49" s="20">
        <v>4</v>
      </c>
      <c r="P49" s="20">
        <f t="shared" si="4"/>
        <v>26</v>
      </c>
      <c r="Q49" s="34">
        <f>P49*2</f>
        <v>52</v>
      </c>
      <c r="R49" s="35">
        <f t="shared" si="5"/>
        <v>22</v>
      </c>
      <c r="S49" s="36">
        <f>R49*2</f>
        <v>44</v>
      </c>
    </row>
    <row r="50" spans="1:19" s="1" customFormat="1" ht="21.95" customHeight="1">
      <c r="A50" s="18"/>
      <c r="B50" s="18"/>
      <c r="C50" s="149"/>
      <c r="D50" s="20" t="s">
        <v>72</v>
      </c>
      <c r="E50" s="20">
        <v>1</v>
      </c>
      <c r="F50" s="20" t="s">
        <v>72</v>
      </c>
      <c r="G50" s="20">
        <v>1</v>
      </c>
      <c r="H50" s="20" t="s">
        <v>72</v>
      </c>
      <c r="I50" s="20">
        <v>2</v>
      </c>
      <c r="J50" s="20" t="s">
        <v>72</v>
      </c>
      <c r="K50" s="20">
        <v>2</v>
      </c>
      <c r="L50" s="20" t="s">
        <v>72</v>
      </c>
      <c r="M50" s="20">
        <v>0</v>
      </c>
      <c r="N50" s="20" t="s">
        <v>72</v>
      </c>
      <c r="O50" s="20">
        <v>0</v>
      </c>
      <c r="P50" s="20">
        <f t="shared" si="4"/>
        <v>6</v>
      </c>
      <c r="Q50" s="34">
        <f>P50*1</f>
        <v>6</v>
      </c>
      <c r="R50" s="35">
        <f t="shared" si="5"/>
        <v>6</v>
      </c>
      <c r="S50" s="36">
        <f>R50*1</f>
        <v>6</v>
      </c>
    </row>
    <row r="51" spans="1:19" s="1" customFormat="1" ht="21.95" customHeight="1">
      <c r="A51" s="18"/>
      <c r="B51" s="18"/>
      <c r="C51" s="150"/>
      <c r="D51" s="20" t="s">
        <v>81</v>
      </c>
      <c r="E51" s="20">
        <v>0</v>
      </c>
      <c r="F51" s="20" t="s">
        <v>81</v>
      </c>
      <c r="G51" s="20">
        <v>0</v>
      </c>
      <c r="H51" s="20" t="s">
        <v>81</v>
      </c>
      <c r="I51" s="20">
        <v>0</v>
      </c>
      <c r="J51" s="20" t="s">
        <v>81</v>
      </c>
      <c r="K51" s="20">
        <v>0</v>
      </c>
      <c r="L51" s="20" t="s">
        <v>81</v>
      </c>
      <c r="M51" s="20">
        <v>0</v>
      </c>
      <c r="N51" s="20" t="s">
        <v>81</v>
      </c>
      <c r="O51" s="20">
        <v>0</v>
      </c>
      <c r="P51" s="20">
        <f t="shared" si="4"/>
        <v>0</v>
      </c>
      <c r="Q51" s="34">
        <f>P51*8</f>
        <v>0</v>
      </c>
      <c r="R51" s="35">
        <f t="shared" si="5"/>
        <v>0</v>
      </c>
      <c r="S51" s="36">
        <f>R51*8</f>
        <v>0</v>
      </c>
    </row>
    <row r="52" spans="1:19" s="1" customFormat="1" ht="21.95" customHeight="1">
      <c r="A52" s="18"/>
      <c r="B52" s="18"/>
      <c r="C52" s="21" t="s">
        <v>82</v>
      </c>
      <c r="D52" s="156">
        <v>100</v>
      </c>
      <c r="E52" s="151"/>
      <c r="F52" s="156">
        <v>100</v>
      </c>
      <c r="G52" s="151"/>
      <c r="H52" s="156">
        <v>100</v>
      </c>
      <c r="I52" s="151"/>
      <c r="J52" s="156">
        <v>100</v>
      </c>
      <c r="K52" s="151"/>
      <c r="L52" s="156">
        <v>100</v>
      </c>
      <c r="M52" s="151"/>
      <c r="N52" s="156">
        <v>100</v>
      </c>
      <c r="O52" s="151"/>
      <c r="P52" s="156">
        <v>100</v>
      </c>
      <c r="Q52" s="157"/>
      <c r="R52" s="116">
        <v>100</v>
      </c>
      <c r="S52" s="117"/>
    </row>
    <row r="53" spans="1:19" s="1" customFormat="1" ht="21.95" customHeight="1">
      <c r="A53" s="18"/>
      <c r="B53" s="18"/>
      <c r="C53" s="22" t="s">
        <v>83</v>
      </c>
      <c r="D53" s="144">
        <v>52</v>
      </c>
      <c r="E53" s="153"/>
      <c r="F53" s="144">
        <v>67.2</v>
      </c>
      <c r="G53" s="153"/>
      <c r="H53" s="144">
        <v>59.1</v>
      </c>
      <c r="I53" s="153"/>
      <c r="J53" s="144">
        <v>58.1</v>
      </c>
      <c r="K53" s="153"/>
      <c r="L53" s="144">
        <v>69.9</v>
      </c>
      <c r="M53" s="153"/>
      <c r="N53" s="144">
        <v>68.5</v>
      </c>
      <c r="O53" s="153"/>
      <c r="P53" s="144">
        <v>62.6</v>
      </c>
      <c r="Q53" s="145"/>
      <c r="R53" s="146">
        <v>61.4</v>
      </c>
      <c r="S53" s="147"/>
    </row>
    <row r="54" ht="15.75" customHeight="1">
      <c r="C54" s="5"/>
    </row>
    <row r="55" ht="15.75" customHeight="1">
      <c r="C55" s="5"/>
    </row>
    <row r="56" ht="15.75" customHeight="1">
      <c r="C56" s="5"/>
    </row>
    <row r="57" ht="15.75" customHeight="1">
      <c r="C57" s="5"/>
    </row>
    <row r="58" ht="15.75" customHeight="1">
      <c r="C58" s="5"/>
    </row>
    <row r="59" ht="15.75" customHeight="1">
      <c r="C59" s="5"/>
    </row>
    <row r="60" ht="15.75" customHeight="1">
      <c r="C60" s="5"/>
    </row>
    <row r="61" ht="15.75" customHeight="1">
      <c r="C61" s="5"/>
    </row>
    <row r="62" ht="15.75" customHeight="1">
      <c r="C62" s="5"/>
    </row>
    <row r="63" ht="15.75" customHeight="1">
      <c r="C63" s="5"/>
    </row>
    <row r="64" ht="15.75" customHeight="1">
      <c r="C64" s="5"/>
    </row>
    <row r="65" ht="15.75" customHeight="1">
      <c r="C65" s="5"/>
    </row>
    <row r="66" ht="15.75" customHeight="1">
      <c r="C66" s="5"/>
    </row>
    <row r="67" ht="15.75" customHeight="1">
      <c r="C67" s="5"/>
    </row>
    <row r="68" ht="15.75" customHeight="1">
      <c r="C68" s="5"/>
    </row>
    <row r="69" ht="15.75" customHeight="1">
      <c r="C69" s="5"/>
    </row>
    <row r="70" ht="15.75" customHeight="1">
      <c r="C70" s="5"/>
    </row>
    <row r="71" ht="15.75" customHeight="1">
      <c r="C71" s="5"/>
    </row>
    <row r="72" ht="15.75" customHeight="1">
      <c r="C72" s="5"/>
    </row>
    <row r="73" ht="15.75" customHeight="1">
      <c r="C73" s="5"/>
    </row>
    <row r="74" ht="15.75" customHeight="1">
      <c r="C74" s="5"/>
    </row>
    <row r="75" ht="15.75" customHeight="1">
      <c r="C75" s="5"/>
    </row>
    <row r="76" ht="15.75" customHeight="1">
      <c r="C76" s="5"/>
    </row>
    <row r="77" ht="15.75" customHeight="1">
      <c r="C77" s="5"/>
    </row>
    <row r="78" ht="15.75" customHeight="1">
      <c r="C78" s="5"/>
    </row>
    <row r="79" ht="15.75" customHeight="1">
      <c r="C79" s="5"/>
    </row>
    <row r="80" ht="15.75" customHeight="1">
      <c r="C80" s="5"/>
    </row>
    <row r="81" ht="15.75" customHeight="1">
      <c r="C81" s="5"/>
    </row>
    <row r="82" ht="15.75" customHeight="1">
      <c r="C82" s="5"/>
    </row>
    <row r="83" ht="15.75" customHeight="1">
      <c r="C83" s="5"/>
    </row>
    <row r="84" ht="15.75" customHeight="1">
      <c r="C84" s="5"/>
    </row>
    <row r="85" ht="15.75" customHeight="1">
      <c r="C85" s="5"/>
    </row>
    <row r="86" ht="15.75" customHeight="1">
      <c r="C86" s="5"/>
    </row>
    <row r="87" ht="15.75" customHeight="1">
      <c r="C87" s="5"/>
    </row>
    <row r="88" ht="15.75" customHeight="1">
      <c r="C88" s="5"/>
    </row>
    <row r="89" ht="15.75" customHeight="1">
      <c r="C89" s="5"/>
    </row>
    <row r="90" ht="15.75" customHeight="1">
      <c r="C90" s="5"/>
    </row>
    <row r="91" ht="15.75" customHeight="1">
      <c r="C91" s="5"/>
    </row>
    <row r="92" ht="15.75" customHeight="1">
      <c r="C92" s="5"/>
    </row>
    <row r="93" ht="15.75" customHeight="1">
      <c r="C93" s="5"/>
    </row>
    <row r="94" ht="15.75" customHeight="1">
      <c r="C94" s="5"/>
    </row>
    <row r="95" ht="15.75" customHeight="1">
      <c r="C95" s="5"/>
    </row>
    <row r="96" ht="15.75" customHeight="1">
      <c r="C96" s="5"/>
    </row>
    <row r="97" ht="15.75" customHeight="1">
      <c r="C97" s="5"/>
    </row>
    <row r="98" ht="15.75" customHeight="1">
      <c r="C98" s="5"/>
    </row>
    <row r="99" ht="15.75" customHeight="1">
      <c r="C99" s="5"/>
    </row>
    <row r="100" ht="15.75" customHeight="1">
      <c r="C100" s="5"/>
    </row>
  </sheetData>
  <mergeCells count="35">
    <mergeCell ref="B1:E1"/>
    <mergeCell ref="D3:E3"/>
    <mergeCell ref="F3:G3"/>
    <mergeCell ref="H3:I3"/>
    <mergeCell ref="J3:K3"/>
    <mergeCell ref="R52:S52"/>
    <mergeCell ref="N3:O3"/>
    <mergeCell ref="D42:E42"/>
    <mergeCell ref="F42:G42"/>
    <mergeCell ref="H42:I42"/>
    <mergeCell ref="J42:K42"/>
    <mergeCell ref="L42:M42"/>
    <mergeCell ref="N42:O42"/>
    <mergeCell ref="L3:M3"/>
    <mergeCell ref="H52:I52"/>
    <mergeCell ref="J52:K52"/>
    <mergeCell ref="L52:M52"/>
    <mergeCell ref="N52:O52"/>
    <mergeCell ref="P52:Q52"/>
    <mergeCell ref="P53:Q53"/>
    <mergeCell ref="R53:S53"/>
    <mergeCell ref="C43:C51"/>
    <mergeCell ref="S5:S7"/>
    <mergeCell ref="S8:S20"/>
    <mergeCell ref="S21:S35"/>
    <mergeCell ref="S36:S41"/>
    <mergeCell ref="D53:E53"/>
    <mergeCell ref="F53:G53"/>
    <mergeCell ref="H53:I53"/>
    <mergeCell ref="J53:K53"/>
    <mergeCell ref="L53:M53"/>
    <mergeCell ref="N53:O53"/>
    <mergeCell ref="R42:S42"/>
    <mergeCell ref="D52:E52"/>
    <mergeCell ref="F52:G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DAKSH DHIMAN</dc:creator>
  <cp:keywords/>
  <dc:description/>
  <cp:lastModifiedBy>X</cp:lastModifiedBy>
  <dcterms:created xsi:type="dcterms:W3CDTF">2023-05-13T14:07:14Z</dcterms:created>
  <dcterms:modified xsi:type="dcterms:W3CDTF">2023-07-31T04:11:08Z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FEACFF601274446EA05F0AEB3034F704</vt:lpwstr>
  </property>
</Properties>
</file>